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worksheets/sheet6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4.xml" ContentType="application/vnd.openxmlformats-officedocument.spreadsheetml.comment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300" windowWidth="14895" windowHeight="7875" activeTab="4"/>
  </bookViews>
  <sheets>
    <sheet name="DCKTCD" sheetId="1" r:id="rId1"/>
    <sheet name="TSQT" sheetId="2" r:id="rId2"/>
    <sheet name="TDNB" sheetId="3" r:id="rId3"/>
    <sheet name="DCKTCD (2)" sheetId="4" r:id="rId4"/>
    <sheet name="TSQT (2)" sheetId="5" r:id="rId5"/>
    <sheet name="TDNB (2)" sheetId="6" r:id="rId6"/>
  </sheets>
  <calcPr calcId="124519"/>
</workbook>
</file>

<file path=xl/calcChain.xml><?xml version="1.0" encoding="utf-8"?>
<calcChain xmlns="http://schemas.openxmlformats.org/spreadsheetml/2006/main">
  <c r="L37" i="5"/>
  <c r="H37"/>
  <c r="M36"/>
  <c r="L36"/>
  <c r="I36"/>
  <c r="J31" i="6"/>
  <c r="I31"/>
  <c r="H31"/>
  <c r="G31"/>
  <c r="K37" i="5"/>
  <c r="J37"/>
  <c r="G37"/>
  <c r="M35"/>
  <c r="I35"/>
  <c r="M34"/>
  <c r="L34"/>
  <c r="I34"/>
  <c r="M33"/>
  <c r="I33"/>
  <c r="M32"/>
  <c r="I32"/>
  <c r="M31"/>
  <c r="I31"/>
  <c r="M30"/>
  <c r="I30"/>
  <c r="M29"/>
  <c r="I29"/>
  <c r="M28"/>
  <c r="I28"/>
  <c r="M27"/>
  <c r="I27"/>
  <c r="M26"/>
  <c r="I26"/>
  <c r="M25"/>
  <c r="I25"/>
  <c r="M24"/>
  <c r="I24"/>
  <c r="M23"/>
  <c r="I23"/>
  <c r="A23"/>
  <c r="A24" s="1"/>
  <c r="A25" s="1"/>
  <c r="A26" s="1"/>
  <c r="A27" s="1"/>
  <c r="A28" s="1"/>
  <c r="A29" s="1"/>
  <c r="A30" s="1"/>
  <c r="A31" s="1"/>
  <c r="A32" s="1"/>
  <c r="A33" s="1"/>
  <c r="M22"/>
  <c r="M37" s="1"/>
  <c r="I22"/>
  <c r="J157" i="4"/>
  <c r="G157"/>
  <c r="K156"/>
  <c r="I156"/>
  <c r="K155"/>
  <c r="I155"/>
  <c r="K154"/>
  <c r="I154"/>
  <c r="K153"/>
  <c r="I153"/>
  <c r="K152"/>
  <c r="I152"/>
  <c r="K151"/>
  <c r="I151"/>
  <c r="K150"/>
  <c r="I150"/>
  <c r="K149"/>
  <c r="I149"/>
  <c r="K148"/>
  <c r="I148"/>
  <c r="K147"/>
  <c r="I147"/>
  <c r="K146"/>
  <c r="I146"/>
  <c r="K145"/>
  <c r="I145"/>
  <c r="K144"/>
  <c r="I144"/>
  <c r="K143"/>
  <c r="I143"/>
  <c r="K142"/>
  <c r="I142"/>
  <c r="K141"/>
  <c r="I141"/>
  <c r="K140"/>
  <c r="I140"/>
  <c r="K139"/>
  <c r="I139"/>
  <c r="K138"/>
  <c r="I138"/>
  <c r="K137"/>
  <c r="I137"/>
  <c r="K136"/>
  <c r="I136"/>
  <c r="K135"/>
  <c r="I135"/>
  <c r="K134"/>
  <c r="I134"/>
  <c r="K133"/>
  <c r="I133"/>
  <c r="K132"/>
  <c r="I132"/>
  <c r="K131"/>
  <c r="I131"/>
  <c r="K130"/>
  <c r="I130"/>
  <c r="K129"/>
  <c r="I129"/>
  <c r="K128"/>
  <c r="I128"/>
  <c r="K127"/>
  <c r="I127"/>
  <c r="K126"/>
  <c r="I126"/>
  <c r="K125"/>
  <c r="I125"/>
  <c r="K124"/>
  <c r="I124"/>
  <c r="K123"/>
  <c r="I123"/>
  <c r="K122"/>
  <c r="I122"/>
  <c r="K121"/>
  <c r="I121"/>
  <c r="K120"/>
  <c r="I120"/>
  <c r="H120"/>
  <c r="K119"/>
  <c r="I119"/>
  <c r="K118"/>
  <c r="I118"/>
  <c r="K117"/>
  <c r="I117"/>
  <c r="K116"/>
  <c r="H116"/>
  <c r="I116" s="1"/>
  <c r="K115"/>
  <c r="I115"/>
  <c r="K114"/>
  <c r="I114"/>
  <c r="K113"/>
  <c r="I113"/>
  <c r="K112"/>
  <c r="I112"/>
  <c r="K111"/>
  <c r="I111"/>
  <c r="K110"/>
  <c r="I110"/>
  <c r="K109"/>
  <c r="I109"/>
  <c r="K108"/>
  <c r="I108"/>
  <c r="K107"/>
  <c r="I107"/>
  <c r="K106"/>
  <c r="I106"/>
  <c r="K105"/>
  <c r="I105"/>
  <c r="K104"/>
  <c r="I104"/>
  <c r="K103"/>
  <c r="I103"/>
  <c r="K102"/>
  <c r="I102"/>
  <c r="K101"/>
  <c r="I101"/>
  <c r="K100"/>
  <c r="I100"/>
  <c r="K99"/>
  <c r="I99"/>
  <c r="K98"/>
  <c r="I98"/>
  <c r="K97"/>
  <c r="I97"/>
  <c r="K96"/>
  <c r="I96"/>
  <c r="K95"/>
  <c r="I95"/>
  <c r="K94"/>
  <c r="I94"/>
  <c r="K93"/>
  <c r="I93"/>
  <c r="K92"/>
  <c r="I92"/>
  <c r="K91"/>
  <c r="I91"/>
  <c r="K90"/>
  <c r="I90"/>
  <c r="K89"/>
  <c r="I89"/>
  <c r="K88"/>
  <c r="I88"/>
  <c r="K87"/>
  <c r="I87"/>
  <c r="K86"/>
  <c r="I86"/>
  <c r="K85"/>
  <c r="I85"/>
  <c r="K84"/>
  <c r="I84"/>
  <c r="K83"/>
  <c r="I83"/>
  <c r="K82"/>
  <c r="I82"/>
  <c r="K81"/>
  <c r="I81"/>
  <c r="K80"/>
  <c r="I80"/>
  <c r="K79"/>
  <c r="I79"/>
  <c r="K78"/>
  <c r="I78"/>
  <c r="K77"/>
  <c r="I77"/>
  <c r="K76"/>
  <c r="I76"/>
  <c r="K75"/>
  <c r="I75"/>
  <c r="K74"/>
  <c r="I74"/>
  <c r="K73"/>
  <c r="I73"/>
  <c r="K72"/>
  <c r="I72"/>
  <c r="K71"/>
  <c r="I71"/>
  <c r="K70"/>
  <c r="I70"/>
  <c r="K69"/>
  <c r="I69"/>
  <c r="K68"/>
  <c r="I68"/>
  <c r="K67"/>
  <c r="I67"/>
  <c r="K66"/>
  <c r="I66"/>
  <c r="K65"/>
  <c r="I65"/>
  <c r="K64"/>
  <c r="I64"/>
  <c r="K63"/>
  <c r="I63"/>
  <c r="K62"/>
  <c r="I62"/>
  <c r="K61"/>
  <c r="I61"/>
  <c r="K60"/>
  <c r="I60"/>
  <c r="H60"/>
  <c r="K59"/>
  <c r="I59"/>
  <c r="K58"/>
  <c r="I58"/>
  <c r="K57"/>
  <c r="I57"/>
  <c r="K56"/>
  <c r="I56"/>
  <c r="K55"/>
  <c r="I55"/>
  <c r="K54"/>
  <c r="I54"/>
  <c r="K53"/>
  <c r="I53"/>
  <c r="K52"/>
  <c r="H52"/>
  <c r="I52" s="1"/>
  <c r="K51"/>
  <c r="I51"/>
  <c r="K50"/>
  <c r="I50"/>
  <c r="K49"/>
  <c r="I49"/>
  <c r="K48"/>
  <c r="I48"/>
  <c r="K47"/>
  <c r="I47"/>
  <c r="K46"/>
  <c r="I46"/>
  <c r="K45"/>
  <c r="I45"/>
  <c r="K44"/>
  <c r="I44"/>
  <c r="K43"/>
  <c r="I43"/>
  <c r="K42"/>
  <c r="I42"/>
  <c r="K41"/>
  <c r="I41"/>
  <c r="K40"/>
  <c r="I40"/>
  <c r="K39"/>
  <c r="I39"/>
  <c r="K38"/>
  <c r="I38"/>
  <c r="K37"/>
  <c r="I37"/>
  <c r="H37"/>
  <c r="K36"/>
  <c r="I36"/>
  <c r="K35"/>
  <c r="I35"/>
  <c r="K34"/>
  <c r="I34"/>
  <c r="K33"/>
  <c r="H33"/>
  <c r="H157" s="1"/>
  <c r="K32"/>
  <c r="I32"/>
  <c r="K31"/>
  <c r="I31"/>
  <c r="K30"/>
  <c r="I30"/>
  <c r="K29"/>
  <c r="I29"/>
  <c r="K28"/>
  <c r="I28"/>
  <c r="K27"/>
  <c r="I27"/>
  <c r="K26"/>
  <c r="I26"/>
  <c r="K25"/>
  <c r="I25"/>
  <c r="K24"/>
  <c r="I24"/>
  <c r="K23"/>
  <c r="K157" s="1"/>
  <c r="I23"/>
  <c r="I37" i="5" l="1"/>
  <c r="I33" i="4"/>
  <c r="I157" s="1"/>
  <c r="J37" i="2"/>
  <c r="I37"/>
  <c r="L36"/>
  <c r="M36"/>
  <c r="I36"/>
  <c r="G157" i="1" l="1"/>
  <c r="H157"/>
  <c r="I157"/>
  <c r="J157"/>
  <c r="K157"/>
  <c r="K156"/>
  <c r="I156"/>
  <c r="K155"/>
  <c r="I155"/>
  <c r="K154"/>
  <c r="I154"/>
  <c r="K153"/>
  <c r="I153"/>
  <c r="K152"/>
  <c r="I152"/>
  <c r="K151"/>
  <c r="I151"/>
  <c r="K150"/>
  <c r="I150"/>
  <c r="K149"/>
  <c r="I149"/>
  <c r="K148"/>
  <c r="I148"/>
  <c r="K147"/>
  <c r="I147"/>
  <c r="K146"/>
  <c r="I146"/>
  <c r="K145"/>
  <c r="I145"/>
  <c r="K144"/>
  <c r="I144"/>
  <c r="K143"/>
  <c r="I143"/>
  <c r="K142"/>
  <c r="I142"/>
  <c r="K141"/>
  <c r="I141"/>
  <c r="K140" l="1"/>
  <c r="I140"/>
  <c r="K139"/>
  <c r="I139"/>
  <c r="K138"/>
  <c r="I138"/>
  <c r="K137"/>
  <c r="I137"/>
  <c r="K136"/>
  <c r="I136"/>
  <c r="K135"/>
  <c r="I135"/>
  <c r="K134"/>
  <c r="I134"/>
  <c r="K133"/>
  <c r="I133"/>
  <c r="K132"/>
  <c r="I132"/>
  <c r="K131"/>
  <c r="I131"/>
  <c r="I130"/>
  <c r="K130"/>
  <c r="K129"/>
  <c r="I129"/>
  <c r="K128" l="1"/>
  <c r="I128"/>
  <c r="K121"/>
  <c r="K41" l="1"/>
  <c r="I41"/>
  <c r="H37" i="2"/>
  <c r="M35"/>
  <c r="I35"/>
  <c r="L34"/>
  <c r="L37" s="1"/>
  <c r="M34"/>
  <c r="I34"/>
  <c r="J31" i="3"/>
  <c r="I31"/>
  <c r="H31"/>
  <c r="G31"/>
  <c r="K37" i="2"/>
  <c r="G37"/>
  <c r="K127" i="1"/>
  <c r="I127"/>
  <c r="K126"/>
  <c r="I126"/>
  <c r="K125"/>
  <c r="I125"/>
  <c r="M33" i="2"/>
  <c r="I33"/>
  <c r="M32"/>
  <c r="I32"/>
  <c r="M31"/>
  <c r="I31"/>
  <c r="M30"/>
  <c r="I30"/>
  <c r="M29"/>
  <c r="I29"/>
  <c r="M28"/>
  <c r="I28"/>
  <c r="M27"/>
  <c r="I27"/>
  <c r="M26"/>
  <c r="I26"/>
  <c r="M25"/>
  <c r="I25"/>
  <c r="M24"/>
  <c r="I24"/>
  <c r="M23"/>
  <c r="I23"/>
  <c r="A23"/>
  <c r="A24" s="1"/>
  <c r="A25" s="1"/>
  <c r="A26" s="1"/>
  <c r="A27" s="1"/>
  <c r="A28" s="1"/>
  <c r="A29" s="1"/>
  <c r="A30" s="1"/>
  <c r="A31" s="1"/>
  <c r="A32" s="1"/>
  <c r="A33" s="1"/>
  <c r="M22"/>
  <c r="I22"/>
  <c r="K124" i="1"/>
  <c r="I124"/>
  <c r="K123"/>
  <c r="I123"/>
  <c r="K122"/>
  <c r="I122"/>
  <c r="I121"/>
  <c r="K120"/>
  <c r="H120"/>
  <c r="I120" s="1"/>
  <c r="K119"/>
  <c r="I119"/>
  <c r="K118"/>
  <c r="I118"/>
  <c r="K117"/>
  <c r="I117"/>
  <c r="K116"/>
  <c r="H116"/>
  <c r="I116" s="1"/>
  <c r="K115"/>
  <c r="I115"/>
  <c r="K114"/>
  <c r="I114"/>
  <c r="K113"/>
  <c r="I113"/>
  <c r="K112"/>
  <c r="I112"/>
  <c r="K111"/>
  <c r="I111"/>
  <c r="K110"/>
  <c r="I110"/>
  <c r="K109"/>
  <c r="I109"/>
  <c r="K108"/>
  <c r="I108"/>
  <c r="K107"/>
  <c r="I107"/>
  <c r="K106"/>
  <c r="I106"/>
  <c r="K105"/>
  <c r="I105"/>
  <c r="K104"/>
  <c r="I104"/>
  <c r="K103"/>
  <c r="I103"/>
  <c r="K102"/>
  <c r="I102"/>
  <c r="K101"/>
  <c r="I101"/>
  <c r="K100"/>
  <c r="I100"/>
  <c r="K99"/>
  <c r="I99"/>
  <c r="K98"/>
  <c r="I98"/>
  <c r="K97"/>
  <c r="I97"/>
  <c r="K96"/>
  <c r="I96"/>
  <c r="K95"/>
  <c r="I95"/>
  <c r="K94"/>
  <c r="I94"/>
  <c r="K93"/>
  <c r="I93"/>
  <c r="K92"/>
  <c r="I92"/>
  <c r="K91"/>
  <c r="I91"/>
  <c r="K90"/>
  <c r="I90"/>
  <c r="K89"/>
  <c r="I89"/>
  <c r="K88"/>
  <c r="I88"/>
  <c r="K87"/>
  <c r="I87"/>
  <c r="K86"/>
  <c r="I86"/>
  <c r="K85"/>
  <c r="I85"/>
  <c r="K84"/>
  <c r="I84"/>
  <c r="K83"/>
  <c r="I83"/>
  <c r="K82"/>
  <c r="I82"/>
  <c r="K81"/>
  <c r="I81"/>
  <c r="K80"/>
  <c r="I80"/>
  <c r="K79"/>
  <c r="I79"/>
  <c r="K78"/>
  <c r="I78"/>
  <c r="K77"/>
  <c r="I77"/>
  <c r="K76"/>
  <c r="I76"/>
  <c r="K75"/>
  <c r="I75"/>
  <c r="K74"/>
  <c r="I74"/>
  <c r="K73"/>
  <c r="I73"/>
  <c r="K72"/>
  <c r="I72"/>
  <c r="K71"/>
  <c r="I71"/>
  <c r="K70"/>
  <c r="I70"/>
  <c r="K69"/>
  <c r="I69"/>
  <c r="K68"/>
  <c r="I68"/>
  <c r="K67"/>
  <c r="I67"/>
  <c r="K66"/>
  <c r="I66"/>
  <c r="K65"/>
  <c r="I65"/>
  <c r="K64"/>
  <c r="I64"/>
  <c r="K63"/>
  <c r="I63"/>
  <c r="K62"/>
  <c r="I62"/>
  <c r="K61"/>
  <c r="I61"/>
  <c r="K60"/>
  <c r="H60"/>
  <c r="I60" s="1"/>
  <c r="K59"/>
  <c r="I59"/>
  <c r="K58"/>
  <c r="I58"/>
  <c r="K57"/>
  <c r="I57"/>
  <c r="K56"/>
  <c r="I56"/>
  <c r="K55"/>
  <c r="I55"/>
  <c r="K54"/>
  <c r="I54"/>
  <c r="K53"/>
  <c r="I53"/>
  <c r="K52"/>
  <c r="H52"/>
  <c r="I52" s="1"/>
  <c r="K51"/>
  <c r="I51"/>
  <c r="K50"/>
  <c r="I50"/>
  <c r="K49"/>
  <c r="I49"/>
  <c r="K48"/>
  <c r="I48"/>
  <c r="K47"/>
  <c r="I47"/>
  <c r="K46"/>
  <c r="I46"/>
  <c r="K45"/>
  <c r="I45"/>
  <c r="K44"/>
  <c r="I44"/>
  <c r="K43"/>
  <c r="I43"/>
  <c r="K42"/>
  <c r="I42"/>
  <c r="K40"/>
  <c r="I40"/>
  <c r="K39"/>
  <c r="I39"/>
  <c r="K38"/>
  <c r="I38"/>
  <c r="K37"/>
  <c r="H37"/>
  <c r="I37" s="1"/>
  <c r="K36"/>
  <c r="I36"/>
  <c r="K35"/>
  <c r="I35"/>
  <c r="K34"/>
  <c r="I34"/>
  <c r="K33"/>
  <c r="H33"/>
  <c r="K32"/>
  <c r="I32"/>
  <c r="K31"/>
  <c r="I31"/>
  <c r="K30"/>
  <c r="I30"/>
  <c r="K29"/>
  <c r="I29"/>
  <c r="K28"/>
  <c r="I28"/>
  <c r="K27"/>
  <c r="I27"/>
  <c r="K26"/>
  <c r="I26"/>
  <c r="K25"/>
  <c r="I25"/>
  <c r="K24"/>
  <c r="I24"/>
  <c r="K23"/>
  <c r="I23"/>
  <c r="M37" i="2" l="1"/>
  <c r="I33" i="1"/>
</calcChain>
</file>

<file path=xl/comments1.xml><?xml version="1.0" encoding="utf-8"?>
<comments xmlns="http://schemas.openxmlformats.org/spreadsheetml/2006/main">
  <authors>
    <author>tuyen</author>
  </authors>
  <commentList>
    <comment ref="B44" authorId="0">
      <text>
        <r>
          <rPr>
            <b/>
            <sz val="8"/>
            <color indexed="81"/>
            <rFont val="Tahoma"/>
            <family val="2"/>
          </rPr>
          <t>tuyen:</t>
        </r>
        <r>
          <rPr>
            <sz val="8"/>
            <color indexed="81"/>
            <rFont val="Tahoma"/>
            <family val="2"/>
          </rPr>
          <t xml:space="preserve">
ngày 27/2/2015 chuyển qua phong2thanh tra 2 cái</t>
        </r>
      </text>
    </comment>
    <comment ref="B121" authorId="0">
      <text>
        <r>
          <rPr>
            <b/>
            <sz val="8"/>
            <color indexed="81"/>
            <rFont val="Tahoma"/>
            <family val="2"/>
          </rPr>
          <t>tuyen:</t>
        </r>
        <r>
          <rPr>
            <sz val="8"/>
            <color indexed="81"/>
            <rFont val="Tahoma"/>
            <family val="2"/>
          </rPr>
          <t xml:space="preserve">
chuyển qua khoa CNTT 3 cái ngày 24/11/2014
</t>
        </r>
      </text>
    </comment>
    <comment ref="B125" authorId="0">
      <text>
        <r>
          <rPr>
            <b/>
            <sz val="8"/>
            <color indexed="81"/>
            <rFont val="Tahoma"/>
            <family val="2"/>
          </rPr>
          <t xml:space="preserve">tuyen: chuyển tới ngày 15/10/2014
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127" authorId="0">
      <text>
        <r>
          <rPr>
            <b/>
            <sz val="8"/>
            <color indexed="81"/>
            <rFont val="Tahoma"/>
            <family val="2"/>
          </rPr>
          <t>tuyen:</t>
        </r>
        <r>
          <rPr>
            <sz val="8"/>
            <color indexed="81"/>
            <rFont val="Tahoma"/>
            <family val="2"/>
          </rPr>
          <t xml:space="preserve">
Trang bị mới ngày 25/12/2014</t>
        </r>
      </text>
    </comment>
    <comment ref="B128" authorId="0">
      <text>
        <r>
          <rPr>
            <b/>
            <sz val="8"/>
            <color indexed="81"/>
            <rFont val="Tahoma"/>
            <family val="2"/>
          </rPr>
          <t>tuyen:</t>
        </r>
        <r>
          <rPr>
            <sz val="8"/>
            <color indexed="81"/>
            <rFont val="Tahoma"/>
            <family val="2"/>
          </rPr>
          <t xml:space="preserve">
tttt-tv chuyen qua</t>
        </r>
      </text>
    </comment>
    <comment ref="B129" authorId="0">
      <text>
        <r>
          <rPr>
            <b/>
            <sz val="8"/>
            <color indexed="81"/>
            <rFont val="Tahoma"/>
            <family val="2"/>
          </rPr>
          <t>tuyen:</t>
        </r>
        <r>
          <rPr>
            <sz val="8"/>
            <color indexed="81"/>
            <rFont val="Tahoma"/>
            <family val="2"/>
          </rPr>
          <t xml:space="preserve">
đào tạo chuyển qua</t>
        </r>
      </text>
    </comment>
    <comment ref="B130" authorId="0">
      <text>
        <r>
          <rPr>
            <b/>
            <sz val="8"/>
            <color indexed="81"/>
            <rFont val="Tahoma"/>
            <family val="2"/>
          </rPr>
          <t>tuyen:</t>
        </r>
        <r>
          <rPr>
            <sz val="8"/>
            <color indexed="81"/>
            <rFont val="Tahoma"/>
            <family val="2"/>
          </rPr>
          <t xml:space="preserve">
đào tạo chuyển qua</t>
        </r>
      </text>
    </comment>
  </commentList>
</comments>
</file>

<file path=xl/comments2.xml><?xml version="1.0" encoding="utf-8"?>
<comments xmlns="http://schemas.openxmlformats.org/spreadsheetml/2006/main">
  <authors>
    <author>tuyen</author>
  </authors>
  <commentList>
    <comment ref="B27" authorId="0">
      <text>
        <r>
          <rPr>
            <b/>
            <sz val="8"/>
            <color indexed="81"/>
            <rFont val="Tahoma"/>
            <family val="2"/>
          </rPr>
          <t>tuyen: chuyển từ KHCB sang 10/10/2014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28" authorId="0">
      <text>
        <r>
          <rPr>
            <b/>
            <sz val="8"/>
            <color indexed="81"/>
            <rFont val="Tahoma"/>
            <family val="2"/>
          </rPr>
          <t>tuyen:c chuyển từ KHCB sang 10/10/2014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29" authorId="0">
      <text>
        <r>
          <rPr>
            <b/>
            <sz val="8"/>
            <color indexed="81"/>
            <rFont val="Tahoma"/>
            <family val="2"/>
          </rPr>
          <t>tuyen: chuyển từ ngày 26/11/2014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30" authorId="0">
      <text>
        <r>
          <rPr>
            <b/>
            <sz val="8"/>
            <color indexed="81"/>
            <rFont val="Tahoma"/>
            <family val="2"/>
          </rPr>
          <t xml:space="preserve">tuyen: chuyển qua từ ngày 26/11/2014
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tuyen</author>
  </authors>
  <commentList>
    <comment ref="B44" authorId="0">
      <text>
        <r>
          <rPr>
            <b/>
            <sz val="8"/>
            <color indexed="81"/>
            <rFont val="Tahoma"/>
            <family val="2"/>
          </rPr>
          <t>tuyen:</t>
        </r>
        <r>
          <rPr>
            <sz val="8"/>
            <color indexed="81"/>
            <rFont val="Tahoma"/>
            <family val="2"/>
          </rPr>
          <t xml:space="preserve">
ngày 27/2/2015 chuyển qua phong2thanh tra 2 cái</t>
        </r>
      </text>
    </comment>
    <comment ref="B121" authorId="0">
      <text>
        <r>
          <rPr>
            <b/>
            <sz val="8"/>
            <color indexed="81"/>
            <rFont val="Tahoma"/>
            <family val="2"/>
          </rPr>
          <t>tuyen:</t>
        </r>
        <r>
          <rPr>
            <sz val="8"/>
            <color indexed="81"/>
            <rFont val="Tahoma"/>
            <family val="2"/>
          </rPr>
          <t xml:space="preserve">
chuyển qua khoa CNTT 3 cái ngày 24/11/2014
</t>
        </r>
      </text>
    </comment>
    <comment ref="B125" authorId="0">
      <text>
        <r>
          <rPr>
            <b/>
            <sz val="8"/>
            <color indexed="81"/>
            <rFont val="Tahoma"/>
            <family val="2"/>
          </rPr>
          <t xml:space="preserve">tuyen: chuyển tới ngày 15/10/2014
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127" authorId="0">
      <text>
        <r>
          <rPr>
            <b/>
            <sz val="8"/>
            <color indexed="81"/>
            <rFont val="Tahoma"/>
            <family val="2"/>
          </rPr>
          <t>tuyen:</t>
        </r>
        <r>
          <rPr>
            <sz val="8"/>
            <color indexed="81"/>
            <rFont val="Tahoma"/>
            <family val="2"/>
          </rPr>
          <t xml:space="preserve">
Trang bị mới ngày 25/12/2014</t>
        </r>
      </text>
    </comment>
    <comment ref="B128" authorId="0">
      <text>
        <r>
          <rPr>
            <b/>
            <sz val="8"/>
            <color indexed="81"/>
            <rFont val="Tahoma"/>
            <family val="2"/>
          </rPr>
          <t>tuyen:</t>
        </r>
        <r>
          <rPr>
            <sz val="8"/>
            <color indexed="81"/>
            <rFont val="Tahoma"/>
            <family val="2"/>
          </rPr>
          <t xml:space="preserve">
tttt-tv chuyen qua</t>
        </r>
      </text>
    </comment>
    <comment ref="B129" authorId="0">
      <text>
        <r>
          <rPr>
            <b/>
            <sz val="8"/>
            <color indexed="81"/>
            <rFont val="Tahoma"/>
            <family val="2"/>
          </rPr>
          <t>tuyen:</t>
        </r>
        <r>
          <rPr>
            <sz val="8"/>
            <color indexed="81"/>
            <rFont val="Tahoma"/>
            <family val="2"/>
          </rPr>
          <t xml:space="preserve">
đào tạo chuyển qua</t>
        </r>
      </text>
    </comment>
    <comment ref="B130" authorId="0">
      <text>
        <r>
          <rPr>
            <b/>
            <sz val="8"/>
            <color indexed="81"/>
            <rFont val="Tahoma"/>
            <family val="2"/>
          </rPr>
          <t>tuyen:</t>
        </r>
        <r>
          <rPr>
            <sz val="8"/>
            <color indexed="81"/>
            <rFont val="Tahoma"/>
            <family val="2"/>
          </rPr>
          <t xml:space="preserve">
đào tạo chuyển qua</t>
        </r>
      </text>
    </comment>
  </commentList>
</comments>
</file>

<file path=xl/comments4.xml><?xml version="1.0" encoding="utf-8"?>
<comments xmlns="http://schemas.openxmlformats.org/spreadsheetml/2006/main">
  <authors>
    <author>tuyen</author>
  </authors>
  <commentList>
    <comment ref="B27" authorId="0">
      <text>
        <r>
          <rPr>
            <b/>
            <sz val="8"/>
            <color indexed="81"/>
            <rFont val="Tahoma"/>
            <family val="2"/>
          </rPr>
          <t>tuyen: chuyển từ KHCB sang 10/10/2014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28" authorId="0">
      <text>
        <r>
          <rPr>
            <b/>
            <sz val="8"/>
            <color indexed="81"/>
            <rFont val="Tahoma"/>
            <family val="2"/>
          </rPr>
          <t>tuyen:c chuyển từ KHCB sang 10/10/2014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29" authorId="0">
      <text>
        <r>
          <rPr>
            <b/>
            <sz val="8"/>
            <color indexed="81"/>
            <rFont val="Tahoma"/>
            <family val="2"/>
          </rPr>
          <t>tuyen: chuyển từ ngày 26/11/2014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30" authorId="0">
      <text>
        <r>
          <rPr>
            <b/>
            <sz val="8"/>
            <color indexed="81"/>
            <rFont val="Tahoma"/>
            <family val="2"/>
          </rPr>
          <t xml:space="preserve">tuyen: chuyển qua từ ngày 26/11/2014
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<sst xmlns="http://schemas.openxmlformats.org/spreadsheetml/2006/main" count="1594" uniqueCount="282">
  <si>
    <t>CỘNG HÒA XÃ HỘI CHỦ NGHĨA VIỆT NAM</t>
  </si>
  <si>
    <t>Độc lập - Tự do - Hạnh phúc</t>
  </si>
  <si>
    <t>STT</t>
  </si>
  <si>
    <t>Tên DC KTCD</t>
  </si>
  <si>
    <t xml:space="preserve">Mã số </t>
  </si>
  <si>
    <t>Năm sử dụng</t>
  </si>
  <si>
    <t>Đơn vị sử dụng</t>
  </si>
  <si>
    <t>Đơn vị tính</t>
  </si>
  <si>
    <t>Đơn giá</t>
  </si>
  <si>
    <t>Theo sổ sách</t>
  </si>
  <si>
    <t>Theo kiểm kê</t>
  </si>
  <si>
    <t>Ghi chú</t>
  </si>
  <si>
    <t>Số lượng</t>
  </si>
  <si>
    <t>Thành tiền</t>
  </si>
  <si>
    <t>A</t>
  </si>
  <si>
    <t>B</t>
  </si>
  <si>
    <t>C</t>
  </si>
  <si>
    <t>D</t>
  </si>
  <si>
    <t>E</t>
  </si>
  <si>
    <t>1</t>
  </si>
  <si>
    <t>2</t>
  </si>
  <si>
    <t>3</t>
  </si>
  <si>
    <t>4</t>
  </si>
  <si>
    <t>5</t>
  </si>
  <si>
    <t>Bàn HS liền ghế chân gỗ</t>
  </si>
  <si>
    <t>Bộ</t>
  </si>
  <si>
    <t>Cái</t>
  </si>
  <si>
    <t>Ghế tựa gỗ kiểu</t>
  </si>
  <si>
    <t>Bảng từ</t>
  </si>
  <si>
    <t>Tủ sắt hồ sơ 2 cánh</t>
  </si>
  <si>
    <t>Bàn HS liền ghế chân sắt</t>
  </si>
  <si>
    <t>Ghế tựa gỗ</t>
  </si>
  <si>
    <t xml:space="preserve">Bảng HQ xanh khung nhôm </t>
  </si>
  <si>
    <t>Bàn GV khung sắt mặt gỗ ghép CN</t>
  </si>
  <si>
    <t>Bàn ghế HS 2 chỗ ngồi</t>
  </si>
  <si>
    <t>Bàn học sinh 2 chỗ ngồi</t>
  </si>
  <si>
    <t>Bàn gỗ làm việc</t>
  </si>
  <si>
    <t>Tủ đựng hồ sơ 10 ngăn</t>
  </si>
  <si>
    <t>Bàn ghế HS khung sắt</t>
  </si>
  <si>
    <t>Bàn GV</t>
  </si>
  <si>
    <t>Tủ sắt (10 ngăn)</t>
  </si>
  <si>
    <t>Quạt trần</t>
  </si>
  <si>
    <t>Quạt trần đảo 2 chiều</t>
  </si>
  <si>
    <t>HC2013010</t>
  </si>
  <si>
    <t>Tên TSQT</t>
  </si>
  <si>
    <t>Số chứng từ</t>
  </si>
  <si>
    <t>Ngày tháng</t>
  </si>
  <si>
    <t>Mã số TSQT</t>
  </si>
  <si>
    <t>Nơi sử dụng</t>
  </si>
  <si>
    <t>Theo sổ kế toán</t>
  </si>
  <si>
    <t>Nguyên giá</t>
  </si>
  <si>
    <t>Giá trị còn lại</t>
  </si>
  <si>
    <t>Danh mục tài sản</t>
  </si>
  <si>
    <t>Quy cách</t>
  </si>
  <si>
    <t>ĐVT</t>
  </si>
  <si>
    <t>Nước SX</t>
  </si>
  <si>
    <t>Năm SD</t>
  </si>
  <si>
    <t>Trên sổ</t>
  </si>
  <si>
    <t>Thực tế</t>
  </si>
  <si>
    <t>VN</t>
  </si>
  <si>
    <t>Tủ sắt 10 ngăn kéo</t>
  </si>
  <si>
    <t>Quạt treo tường</t>
  </si>
  <si>
    <t>0010494</t>
  </si>
  <si>
    <t>QTCSVC</t>
  </si>
  <si>
    <t xml:space="preserve">Ghế tựa gỗ </t>
  </si>
  <si>
    <t>Bàn làm việc VT Melimin</t>
  </si>
  <si>
    <t>Bàn vi tính đơn</t>
  </si>
  <si>
    <t>Bàn VT đơn Compack 3</t>
  </si>
  <si>
    <t>Bàn Hội trường</t>
  </si>
  <si>
    <t>Bảng từ HQ di động 2 mặt</t>
  </si>
  <si>
    <t>Bàn làm việc vi tính có kính</t>
  </si>
  <si>
    <t>HC5001878</t>
  </si>
  <si>
    <t xml:space="preserve">Quạt đứng Asia  </t>
  </si>
  <si>
    <t>HC5002039</t>
  </si>
  <si>
    <t>Ghế dựa lớn (nhựa)</t>
  </si>
  <si>
    <t>HC5002061</t>
  </si>
  <si>
    <t>Bàn hội trường</t>
  </si>
  <si>
    <t xml:space="preserve">Bàn gỗ  </t>
  </si>
  <si>
    <t>HC5001880</t>
  </si>
  <si>
    <t>Bàn gỗ 4 chỗ ngồi</t>
  </si>
  <si>
    <t>HC5001884</t>
  </si>
  <si>
    <t>HC5001892</t>
  </si>
  <si>
    <t>HC5001911</t>
  </si>
  <si>
    <t>HC5001916</t>
  </si>
  <si>
    <t>Bàn hội họp</t>
  </si>
  <si>
    <t>Bình khí CO 2</t>
  </si>
  <si>
    <t>0010399</t>
  </si>
  <si>
    <t>Bình</t>
  </si>
  <si>
    <t>Bàn ghế giáo viên</t>
  </si>
  <si>
    <t>Quạt trần  Mỹ Phong</t>
  </si>
  <si>
    <t>Quạt trần MP</t>
  </si>
  <si>
    <t>Bảng từ chống chói</t>
  </si>
  <si>
    <t>Tủ đựng bình chữa cháy</t>
  </si>
  <si>
    <t xml:space="preserve">Bàn ghế HS 2 chỗ ngồi </t>
  </si>
  <si>
    <t xml:space="preserve">Bàn vi tính đôi </t>
  </si>
  <si>
    <t>Bàn ghế (vẽ KT)</t>
  </si>
  <si>
    <t>Tủ sắt (hồ sơ 2 cánh)</t>
  </si>
  <si>
    <t>Quạt trần đảo</t>
  </si>
  <si>
    <t>HC5001887</t>
  </si>
  <si>
    <t>Giá Inox 4 tầng</t>
  </si>
  <si>
    <t>HC5001930</t>
  </si>
  <si>
    <t>HC5001932</t>
  </si>
  <si>
    <t>HC5001949</t>
  </si>
  <si>
    <t>HC5001950</t>
  </si>
  <si>
    <t>HC5001958</t>
  </si>
  <si>
    <t>Quạt trần Mỹ Phong</t>
  </si>
  <si>
    <t>HC5001959</t>
  </si>
  <si>
    <t>Qụat treo tường</t>
  </si>
  <si>
    <t>HC5001960</t>
  </si>
  <si>
    <t>HC5002002</t>
  </si>
  <si>
    <t>HC5002003</t>
  </si>
  <si>
    <t>HC5002044</t>
  </si>
  <si>
    <t>Kệ 3 tầng 50x80 bánh xe</t>
  </si>
  <si>
    <t>Tủ nhôm và kiếng</t>
  </si>
  <si>
    <t xml:space="preserve">Bàn vi tính </t>
  </si>
  <si>
    <t xml:space="preserve">Kệ sách </t>
  </si>
  <si>
    <t>Tủ sắt 2 cánh</t>
  </si>
  <si>
    <t>Điện thoại bàn mẹ bồng con</t>
  </si>
  <si>
    <t>HC5002004</t>
  </si>
  <si>
    <t xml:space="preserve">Bàn gỗ văn phòng           </t>
  </si>
  <si>
    <t>Điện thọai bàn</t>
  </si>
  <si>
    <t>HC5002013</t>
  </si>
  <si>
    <t>Tủ gỗ có kính</t>
  </si>
  <si>
    <t>Bàn vi tính đơn Compack3</t>
  </si>
  <si>
    <t>Bộ bàn ghế salon nệm đen</t>
  </si>
  <si>
    <t>0010624</t>
  </si>
  <si>
    <t>Bàn gỗ Salon mặt kính</t>
  </si>
  <si>
    <t>0010625</t>
  </si>
  <si>
    <t>Bảng mica trắng</t>
  </si>
  <si>
    <t>Tủ sắt</t>
  </si>
  <si>
    <t>HC5002028</t>
  </si>
  <si>
    <t>Bảng từ xanh</t>
  </si>
  <si>
    <t>HC2012008</t>
  </si>
  <si>
    <t>HC2013008</t>
  </si>
  <si>
    <t>HC2013009</t>
  </si>
  <si>
    <t>Xe đẩy</t>
  </si>
  <si>
    <t>HC2013025</t>
  </si>
  <si>
    <t>QU03.1</t>
  </si>
  <si>
    <t>Cây</t>
  </si>
  <si>
    <t>Quạt hút công nghiệp (500 x 500 x 200)</t>
  </si>
  <si>
    <t>QU06.1</t>
  </si>
  <si>
    <t>Tủ sắt 2 cánh sơn tĩnh điện (1,9x1,2x0,45)</t>
  </si>
  <si>
    <t>01/TSQT/A</t>
  </si>
  <si>
    <t>Tủ kệ bọc mi ca</t>
  </si>
  <si>
    <t>0010834</t>
  </si>
  <si>
    <t>Tủ kệ bọc Mica</t>
  </si>
  <si>
    <t>0010835</t>
  </si>
  <si>
    <t xml:space="preserve">Bộ bàn gỗ bầu dục </t>
  </si>
  <si>
    <t>Bộ bàn ghế salon gỗ</t>
  </si>
  <si>
    <t>Bộ salon cẩm lai</t>
  </si>
  <si>
    <t>Bộ bàn ghế salon</t>
  </si>
  <si>
    <t>Bàn gỗ 5 chỗ ngồi</t>
  </si>
  <si>
    <t>44/TSQT/SN</t>
  </si>
  <si>
    <t>Bục gỗ</t>
  </si>
  <si>
    <t>06/TSQT/SN</t>
  </si>
  <si>
    <t>Tủ gỗ hồ sơ 3 cửa (1,2x0,4x2,02m)</t>
  </si>
  <si>
    <t>01/TSQT/B</t>
  </si>
  <si>
    <t>Trống trường (đường kính mặt 80cm, cao 100cm)</t>
  </si>
  <si>
    <t>03/TSQT/A</t>
  </si>
  <si>
    <t>Bục gỗ tượng bác</t>
  </si>
  <si>
    <t>1,5x0,4x0,4</t>
  </si>
  <si>
    <t>Bục nói chuyện</t>
  </si>
  <si>
    <t>1,3x0,6x0,7</t>
  </si>
  <si>
    <t>Bục tượng Bác</t>
  </si>
  <si>
    <t>0,5 x 0,4 x 1,6</t>
  </si>
  <si>
    <t>Bàn sắt làm việc kiểu buyro ximili</t>
  </si>
  <si>
    <t>1,53 x 0,86 x 0,74</t>
  </si>
  <si>
    <t>1.2 m</t>
  </si>
  <si>
    <t>Tủ kệ gỗ có kính</t>
  </si>
  <si>
    <t>2 x1,5x0,45</t>
  </si>
  <si>
    <t>1,2 m</t>
  </si>
  <si>
    <t>Bàn làm việc (1.6 x 0.8 x 0.78)</t>
  </si>
  <si>
    <t>BA01.3</t>
  </si>
  <si>
    <t>15/10/2014</t>
  </si>
  <si>
    <t>Ghế xoay loại lớn</t>
  </si>
  <si>
    <t>GHE03</t>
  </si>
  <si>
    <t>Quạt trần Mỹ phong</t>
  </si>
  <si>
    <t>Q005.1</t>
  </si>
  <si>
    <t xml:space="preserve">TRƯỜNG CAO ĐẲNG KỸ THUẬT </t>
  </si>
  <si>
    <t>Tổng :</t>
  </si>
  <si>
    <t>TRƯỞNG PHÒNG</t>
  </si>
  <si>
    <t xml:space="preserve">BIÊN BẢN KIỂM KÊ CÔNG CỤ DỤNG CỤ (TÀI SẢN QUẢN TRỊ) </t>
  </si>
  <si>
    <t>LÝ TỰ TRỌNG TP.HỒ CHÍ MINH</t>
  </si>
  <si>
    <t>Ban Kiểm kê gồm:</t>
  </si>
  <si>
    <t>Ông (bà): Phạm Hữu Lộc</t>
  </si>
  <si>
    <t>Chức vụ</t>
  </si>
  <si>
    <t xml:space="preserve">Hiệu Trưởng </t>
  </si>
  <si>
    <t>Đại diện:</t>
  </si>
  <si>
    <t xml:space="preserve">Phó  Hiệu Trưởng </t>
  </si>
  <si>
    <t>TP.Thiết bị -Vật tư</t>
  </si>
  <si>
    <t>TP.TC - HC - TH</t>
  </si>
  <si>
    <t>Ông (bà): Phạm Minh Nghĩa</t>
  </si>
  <si>
    <t>CT Công Đoàn</t>
  </si>
  <si>
    <t>Ông (bà): Nguyễn Thị Hoa</t>
  </si>
  <si>
    <t>PP.Thiết bị- Vật tư</t>
  </si>
  <si>
    <t>Đã kiểm kê CCDC, kết quả như sau:</t>
  </si>
  <si>
    <t>HIỆU TRƯỞNG</t>
  </si>
  <si>
    <t>KIÊM CHỦ TỊCH HỘI ĐỒNG KIỂM KÊ</t>
  </si>
  <si>
    <t>CÁC ỦY VIÊN</t>
  </si>
  <si>
    <t xml:space="preserve">          Bà: Đinh Hồng Minh………………………………..</t>
  </si>
  <si>
    <t>Phạm Hữu Lộc</t>
  </si>
  <si>
    <t xml:space="preserve">          Ông: Phạm Minh Nghĩa………………………………</t>
  </si>
  <si>
    <t xml:space="preserve">          Bà: Nguyễn Thị Hoa………………………………..</t>
  </si>
  <si>
    <t>Đã kiểm kê TSQT (TDNB), kết quả như sau:</t>
  </si>
  <si>
    <t>Đã kiểm kê TSQT, kết quả như sau:</t>
  </si>
  <si>
    <t>TRƯỞNG  PHÒNG</t>
  </si>
  <si>
    <t>Két sắt khóa điện 560 x 420 x 480)</t>
  </si>
  <si>
    <t>03/TSQT/HP</t>
  </si>
  <si>
    <t>20/11/2014</t>
  </si>
  <si>
    <t>Tủ sắt 2 cánh Tấn Phát (1,9 x 0,9 0,45m)</t>
  </si>
  <si>
    <t>02/TSQT/HP</t>
  </si>
  <si>
    <t>UBND THÀNH PHỐ HỒ CHÍ MINH</t>
  </si>
  <si>
    <t>Kệ sách đa năng 4 ngăn, 5 tầng</t>
  </si>
  <si>
    <t>Bảng foocmica trắng</t>
  </si>
  <si>
    <t>HC5001984</t>
  </si>
  <si>
    <t>Điện - Điện tử</t>
  </si>
  <si>
    <t>Ghế đẩu chân sắt mặt gỗ</t>
  </si>
  <si>
    <t xml:space="preserve">Bàn hình thang 1 chỗ ngồi             </t>
  </si>
  <si>
    <t xml:space="preserve">Bàn hình thang 1 chỗ ngồi </t>
  </si>
  <si>
    <t>Bàn hình thang 1 chỗ ngồi</t>
  </si>
  <si>
    <t>HC5001895</t>
  </si>
  <si>
    <t>HC2013005</t>
  </si>
  <si>
    <t>Khoa CN Điện -Điện Tử chuyển Qua ngày 11/8/2015</t>
  </si>
  <si>
    <t>Động Lực</t>
  </si>
  <si>
    <t>Bàn ghế HS</t>
  </si>
  <si>
    <t>Động lực</t>
  </si>
  <si>
    <t>Bảng Mica kiếng tủ TB</t>
  </si>
  <si>
    <t>HC5001848</t>
  </si>
  <si>
    <t>HC5001869</t>
  </si>
  <si>
    <t>HC5001896</t>
  </si>
  <si>
    <t>Quạt trần đảo P400</t>
  </si>
  <si>
    <t>HC5002063</t>
  </si>
  <si>
    <t xml:space="preserve">Quạt trần đảo </t>
  </si>
  <si>
    <t>HC5002009</t>
  </si>
  <si>
    <t>Khoa CN Động Lực chuyển qua</t>
  </si>
  <si>
    <t>Bàn gỗ thực tập xưởng</t>
  </si>
  <si>
    <t>0010547</t>
  </si>
  <si>
    <t>TT Bảo trì</t>
  </si>
  <si>
    <t>HC5002025</t>
  </si>
  <si>
    <t>Bảng từ trắng</t>
  </si>
  <si>
    <t>HC2012043</t>
  </si>
  <si>
    <t>Quạt trần đảo P400</t>
  </si>
  <si>
    <t>HC2012027</t>
  </si>
  <si>
    <t>Trung tâm bảo trì cơ điện chuyển qua</t>
  </si>
  <si>
    <t>BIÊN BẢN KIỂM KÊ TÀI SẢN QUẢN TRỊ NĂM 2016</t>
  </si>
  <si>
    <t>Thời điểm kiểm kê: 00 giờ 00 ngày 01 tháng 01 năm 2016</t>
  </si>
  <si>
    <t>Lê Quang Liêm</t>
  </si>
  <si>
    <t xml:space="preserve">                 Ngày 01 tháng 01 năm 2016</t>
  </si>
  <si>
    <t>Ngày 01 tháng 01 năm 2016</t>
  </si>
  <si>
    <t>BIÊN BẢN KIỂM KÊ TÀI SẢN NĂM 2016 (Theo dõi nội bộ)</t>
  </si>
  <si>
    <t>Ông (bà): Đinh Văn Đệ</t>
  </si>
  <si>
    <t xml:space="preserve">Ông (bà): Lâm  Viết Dũng </t>
  </si>
  <si>
    <t xml:space="preserve">Ủy Viên </t>
  </si>
  <si>
    <t>TP.Quảng trị - Dịch vụ</t>
  </si>
  <si>
    <t>Ủy Viên</t>
  </si>
  <si>
    <t xml:space="preserve">Chủ tịch </t>
  </si>
  <si>
    <t xml:space="preserve">Phó Chủ tịch </t>
  </si>
  <si>
    <t xml:space="preserve">Ông (bà): Nguyễn Kính </t>
  </si>
  <si>
    <t>TP.KH - TC</t>
  </si>
  <si>
    <t>Ông (bà): Đinh Hồng Minh</t>
  </si>
  <si>
    <t xml:space="preserve">Ủy Viên thư ký </t>
  </si>
  <si>
    <t>Chủ tịch</t>
  </si>
  <si>
    <t>Ông (bà): Lâm Viết Dũng</t>
  </si>
  <si>
    <t>Ông (bà): Lê Quang Liêm</t>
  </si>
  <si>
    <t>Ông (bà): Nguyễn Kính</t>
  </si>
  <si>
    <t>Ủy Viên thư ký</t>
  </si>
  <si>
    <t>TP. Quảng trị - Dịch vụ</t>
  </si>
  <si>
    <t xml:space="preserve">          Ông: Đinh Văn Đệ ……………………………</t>
  </si>
  <si>
    <t xml:space="preserve">          Ông: Lâm Viết Dũng ………………………………..…</t>
  </si>
  <si>
    <t xml:space="preserve">          Ông: Lê Quang Liêm ………………………………</t>
  </si>
  <si>
    <t xml:space="preserve">          Ông: Nguyễn Kính ………………………….</t>
  </si>
  <si>
    <t xml:space="preserve">       Ông: Đinh Văn Đệ………………………</t>
  </si>
  <si>
    <t xml:space="preserve">       Ông: Lâm Viết Dũng ………………………</t>
  </si>
  <si>
    <t xml:space="preserve">       Ông: Lê Quang Liêm ………………………</t>
  </si>
  <si>
    <t xml:space="preserve">       Ông: Nguyễn Kính ………………………</t>
  </si>
  <si>
    <t xml:space="preserve">       Ông: Phạm Minh Nghĩa………………………</t>
  </si>
  <si>
    <t xml:space="preserve">       Bà: Nguyễn Thị Hoa ………………………</t>
  </si>
  <si>
    <t xml:space="preserve">       Bà: Đinh Hồng Minh………………………</t>
  </si>
  <si>
    <t>TP.Kế hoạch - Tài chính</t>
  </si>
  <si>
    <t>Bàn làm việc có kính (1mx1,4m)</t>
  </si>
  <si>
    <t>PHÒNG QUẢN TRỊ - DỊCH VỤ</t>
  </si>
  <si>
    <t>Chờ TL 2017</t>
  </si>
</sst>
</file>

<file path=xl/styles.xml><?xml version="1.0" encoding="utf-8"?>
<styleSheet xmlns="http://schemas.openxmlformats.org/spreadsheetml/2006/main">
  <numFmts count="2">
    <numFmt numFmtId="43" formatCode="_(* #,##0.00_);_(* \(#,##0.00\);_(* &quot;-&quot;??_);_(@_)"/>
    <numFmt numFmtId="164" formatCode="_(* #,##0_);_(* \(#,##0\);_(* &quot;-&quot;??_);_(@_)"/>
  </numFmts>
  <fonts count="30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2"/>
      <color theme="1"/>
      <name val="Times New Roman"/>
      <family val="1"/>
    </font>
    <font>
      <b/>
      <sz val="9"/>
      <name val="Times New Roman"/>
      <family val="1"/>
    </font>
    <font>
      <b/>
      <sz val="8"/>
      <color theme="1"/>
      <name val="Times New Roman"/>
      <family val="1"/>
    </font>
    <font>
      <sz val="9"/>
      <name val="Times New Roman"/>
      <family val="1"/>
    </font>
    <font>
      <b/>
      <sz val="9"/>
      <color theme="1"/>
      <name val="Times New Roman"/>
      <family val="1"/>
    </font>
    <font>
      <sz val="9"/>
      <color theme="1"/>
      <name val="Times New Roman"/>
      <family val="1"/>
    </font>
    <font>
      <sz val="8"/>
      <color theme="1"/>
      <name val="Times New Roman"/>
      <family val="1"/>
    </font>
    <font>
      <sz val="8"/>
      <name val="Times New Roman"/>
      <family val="1"/>
    </font>
    <font>
      <sz val="9"/>
      <color indexed="8"/>
      <name val="Times New Roman"/>
      <family val="1"/>
    </font>
    <font>
      <b/>
      <sz val="13"/>
      <color theme="1"/>
      <name val="Times New Roman"/>
      <family val="1"/>
    </font>
    <font>
      <sz val="11"/>
      <color theme="1"/>
      <name val="Times New Roman"/>
      <family val="1"/>
    </font>
    <font>
      <b/>
      <sz val="8"/>
      <color indexed="8"/>
      <name val="Times New Roman"/>
      <family val="1"/>
    </font>
    <font>
      <sz val="10"/>
      <name val="Times New Roman"/>
      <family val="1"/>
    </font>
    <font>
      <b/>
      <sz val="11"/>
      <color theme="1"/>
      <name val="Times New Roman"/>
      <family val="1"/>
    </font>
    <font>
      <b/>
      <sz val="10"/>
      <color theme="1"/>
      <name val="Times New Roman"/>
      <family val="1"/>
    </font>
    <font>
      <sz val="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rgb="FFFF0000"/>
      <name val="Times New Roman"/>
      <family val="1"/>
    </font>
    <font>
      <sz val="7"/>
      <name val="Times New Roman"/>
      <family val="1"/>
    </font>
    <font>
      <sz val="11"/>
      <name val="Times New Roman"/>
      <family val="1"/>
    </font>
    <font>
      <sz val="10"/>
      <color theme="1"/>
      <name val="Times New Roman"/>
      <family val="1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8"/>
      <name val="Times New Roman"/>
      <family val="1"/>
    </font>
    <font>
      <b/>
      <sz val="10"/>
      <name val="Times New Roman"/>
      <family val="1"/>
    </font>
    <font>
      <b/>
      <sz val="7"/>
      <name val="Times New Roman"/>
      <family val="1"/>
    </font>
    <font>
      <sz val="8"/>
      <color indexed="8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9" fillId="0" borderId="0" applyFont="0" applyFill="0" applyBorder="0" applyAlignment="0" applyProtection="0"/>
  </cellStyleXfs>
  <cellXfs count="258">
    <xf numFmtId="0" fontId="0" fillId="0" borderId="0" xfId="0"/>
    <xf numFmtId="0" fontId="2" fillId="0" borderId="0" xfId="0" applyFont="1"/>
    <xf numFmtId="0" fontId="4" fillId="0" borderId="8" xfId="0" applyNumberFormat="1" applyFont="1" applyFill="1" applyBorder="1" applyAlignment="1">
      <alignment horizontal="center" vertical="center" wrapText="1"/>
    </xf>
    <xf numFmtId="0" fontId="4" fillId="0" borderId="8" xfId="0" applyNumberFormat="1" applyFont="1" applyFill="1" applyBorder="1" applyAlignment="1">
      <alignment horizontal="center" vertical="center"/>
    </xf>
    <xf numFmtId="0" fontId="6" fillId="0" borderId="8" xfId="0" applyFont="1" applyFill="1" applyBorder="1" applyAlignment="1">
      <alignment vertical="center"/>
    </xf>
    <xf numFmtId="0" fontId="4" fillId="0" borderId="8" xfId="0" quotePrefix="1" applyNumberFormat="1" applyFont="1" applyFill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 wrapText="1"/>
    </xf>
    <xf numFmtId="0" fontId="13" fillId="0" borderId="0" xfId="0" applyFont="1"/>
    <xf numFmtId="0" fontId="12" fillId="0" borderId="0" xfId="0" applyFont="1" applyAlignment="1">
      <alignment horizontal="center"/>
    </xf>
    <xf numFmtId="0" fontId="14" fillId="0" borderId="8" xfId="0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15" fillId="0" borderId="8" xfId="0" applyFont="1" applyFill="1" applyBorder="1" applyAlignment="1">
      <alignment vertical="center" wrapText="1"/>
    </xf>
    <xf numFmtId="0" fontId="10" fillId="3" borderId="8" xfId="0" applyFont="1" applyFill="1" applyBorder="1" applyAlignment="1">
      <alignment horizontal="center" vertical="center" wrapText="1"/>
    </xf>
    <xf numFmtId="0" fontId="15" fillId="0" borderId="8" xfId="0" applyFont="1" applyFill="1" applyBorder="1" applyAlignment="1">
      <alignment horizontal="center" vertical="center" wrapText="1"/>
    </xf>
    <xf numFmtId="3" fontId="15" fillId="0" borderId="8" xfId="0" applyNumberFormat="1" applyFont="1" applyFill="1" applyBorder="1" applyAlignment="1">
      <alignment vertical="center" wrapText="1"/>
    </xf>
    <xf numFmtId="0" fontId="17" fillId="0" borderId="8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 wrapText="1"/>
    </xf>
    <xf numFmtId="0" fontId="18" fillId="0" borderId="7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0" fontId="8" fillId="3" borderId="8" xfId="0" quotePrefix="1" applyFont="1" applyFill="1" applyBorder="1" applyAlignment="1">
      <alignment horizontal="center" vertical="center"/>
    </xf>
    <xf numFmtId="0" fontId="8" fillId="3" borderId="8" xfId="0" applyFont="1" applyFill="1" applyBorder="1" applyAlignment="1">
      <alignment vertical="center"/>
    </xf>
    <xf numFmtId="0" fontId="6" fillId="3" borderId="8" xfId="0" quotePrefix="1" applyFont="1" applyFill="1" applyBorder="1" applyAlignment="1">
      <alignment horizontal="center" vertical="center"/>
    </xf>
    <xf numFmtId="0" fontId="9" fillId="3" borderId="8" xfId="0" applyFont="1" applyFill="1" applyBorder="1" applyAlignment="1">
      <alignment horizontal="center" vertical="center"/>
    </xf>
    <xf numFmtId="0" fontId="8" fillId="3" borderId="8" xfId="0" applyFont="1" applyFill="1" applyBorder="1" applyAlignment="1">
      <alignment horizontal="center" vertical="center"/>
    </xf>
    <xf numFmtId="3" fontId="8" fillId="3" borderId="8" xfId="0" applyNumberFormat="1" applyFont="1" applyFill="1" applyBorder="1" applyAlignment="1">
      <alignment vertical="center"/>
    </xf>
    <xf numFmtId="0" fontId="6" fillId="3" borderId="8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vertical="center"/>
    </xf>
    <xf numFmtId="0" fontId="10" fillId="3" borderId="8" xfId="0" applyFont="1" applyFill="1" applyBorder="1" applyAlignment="1">
      <alignment horizontal="center" vertical="center"/>
    </xf>
    <xf numFmtId="0" fontId="8" fillId="3" borderId="8" xfId="0" applyFont="1" applyFill="1" applyBorder="1" applyAlignment="1">
      <alignment horizontal="center" vertical="center" wrapText="1"/>
    </xf>
    <xf numFmtId="3" fontId="6" fillId="3" borderId="8" xfId="0" applyNumberFormat="1" applyFont="1" applyFill="1" applyBorder="1" applyAlignment="1">
      <alignment vertical="center"/>
    </xf>
    <xf numFmtId="0" fontId="11" fillId="3" borderId="8" xfId="0" applyFont="1" applyFill="1" applyBorder="1" applyAlignment="1">
      <alignment horizontal="center" vertical="center"/>
    </xf>
    <xf numFmtId="0" fontId="20" fillId="3" borderId="8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vertical="center" wrapText="1"/>
    </xf>
    <xf numFmtId="0" fontId="11" fillId="3" borderId="8" xfId="0" applyFont="1" applyFill="1" applyBorder="1" applyAlignment="1">
      <alignment vertical="center"/>
    </xf>
    <xf numFmtId="0" fontId="6" fillId="3" borderId="8" xfId="0" applyFont="1" applyFill="1" applyBorder="1" applyAlignment="1">
      <alignment horizontal="center" vertical="center" wrapText="1"/>
    </xf>
    <xf numFmtId="0" fontId="10" fillId="0" borderId="8" xfId="0" quotePrefix="1" applyFont="1" applyBorder="1" applyAlignment="1">
      <alignment horizontal="center" vertical="center"/>
    </xf>
    <xf numFmtId="0" fontId="21" fillId="0" borderId="8" xfId="0" applyFont="1" applyFill="1" applyBorder="1" applyAlignment="1">
      <alignment horizontal="center" vertical="center"/>
    </xf>
    <xf numFmtId="3" fontId="15" fillId="0" borderId="8" xfId="0" applyNumberFormat="1" applyFont="1" applyFill="1" applyBorder="1" applyAlignment="1">
      <alignment vertical="center"/>
    </xf>
    <xf numFmtId="3" fontId="15" fillId="0" borderId="8" xfId="0" applyNumberFormat="1" applyFont="1" applyFill="1" applyBorder="1" applyAlignment="1">
      <alignment horizontal="right" vertical="center"/>
    </xf>
    <xf numFmtId="164" fontId="15" fillId="0" borderId="8" xfId="1" applyNumberFormat="1" applyFont="1" applyFill="1" applyBorder="1" applyAlignment="1">
      <alignment vertical="center"/>
    </xf>
    <xf numFmtId="0" fontId="10" fillId="0" borderId="8" xfId="0" applyFont="1" applyFill="1" applyBorder="1" applyAlignment="1">
      <alignment vertical="center" wrapText="1"/>
    </xf>
    <xf numFmtId="0" fontId="15" fillId="2" borderId="8" xfId="0" applyFont="1" applyFill="1" applyBorder="1" applyAlignment="1">
      <alignment vertical="center" wrapText="1"/>
    </xf>
    <xf numFmtId="0" fontId="6" fillId="2" borderId="8" xfId="0" quotePrefix="1" applyFont="1" applyFill="1" applyBorder="1" applyAlignment="1">
      <alignment horizontal="center" vertical="center" wrapText="1"/>
    </xf>
    <xf numFmtId="0" fontId="15" fillId="2" borderId="8" xfId="0" applyFont="1" applyFill="1" applyBorder="1" applyAlignment="1">
      <alignment horizontal="center" vertical="center" wrapText="1"/>
    </xf>
    <xf numFmtId="3" fontId="15" fillId="2" borderId="8" xfId="0" applyNumberFormat="1" applyFont="1" applyFill="1" applyBorder="1" applyAlignment="1">
      <alignment vertical="center" wrapText="1"/>
    </xf>
    <xf numFmtId="3" fontId="15" fillId="0" borderId="8" xfId="0" applyNumberFormat="1" applyFont="1" applyBorder="1" applyAlignment="1">
      <alignment vertical="center"/>
    </xf>
    <xf numFmtId="3" fontId="15" fillId="0" borderId="8" xfId="0" applyNumberFormat="1" applyFont="1" applyBorder="1" applyAlignment="1">
      <alignment horizontal="center" vertical="center"/>
    </xf>
    <xf numFmtId="164" fontId="15" fillId="0" borderId="8" xfId="1" applyNumberFormat="1" applyFont="1" applyFill="1" applyBorder="1" applyAlignment="1">
      <alignment horizontal="center" vertical="center"/>
    </xf>
    <xf numFmtId="0" fontId="10" fillId="3" borderId="8" xfId="0" applyFont="1" applyFill="1" applyBorder="1" applyAlignment="1">
      <alignment vertical="center" wrapText="1"/>
    </xf>
    <xf numFmtId="0" fontId="6" fillId="2" borderId="8" xfId="0" applyFont="1" applyFill="1" applyBorder="1" applyAlignment="1">
      <alignment horizontal="center" vertical="center" wrapText="1"/>
    </xf>
    <xf numFmtId="3" fontId="15" fillId="0" borderId="8" xfId="0" applyNumberFormat="1" applyFont="1" applyBorder="1" applyAlignment="1">
      <alignment horizontal="right" vertical="center"/>
    </xf>
    <xf numFmtId="0" fontId="10" fillId="3" borderId="8" xfId="0" applyFont="1" applyFill="1" applyBorder="1" applyAlignment="1">
      <alignment horizontal="left" vertical="center" wrapText="1"/>
    </xf>
    <xf numFmtId="0" fontId="6" fillId="0" borderId="8" xfId="0" quotePrefix="1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vertical="center"/>
    </xf>
    <xf numFmtId="0" fontId="13" fillId="0" borderId="7" xfId="0" applyFont="1" applyBorder="1" applyAlignment="1">
      <alignment horizontal="center" vertical="center"/>
    </xf>
    <xf numFmtId="0" fontId="22" fillId="0" borderId="8" xfId="0" applyFont="1" applyBorder="1" applyAlignment="1">
      <alignment vertical="center"/>
    </xf>
    <xf numFmtId="0" fontId="15" fillId="0" borderId="8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3" fontId="22" fillId="0" borderId="8" xfId="0" applyNumberFormat="1" applyFont="1" applyBorder="1" applyAlignment="1">
      <alignment vertical="center"/>
    </xf>
    <xf numFmtId="0" fontId="3" fillId="0" borderId="0" xfId="0" applyFont="1" applyAlignment="1">
      <alignment horizontal="center"/>
    </xf>
    <xf numFmtId="0" fontId="7" fillId="0" borderId="8" xfId="0" quotePrefix="1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3" fontId="4" fillId="0" borderId="8" xfId="0" applyNumberFormat="1" applyFont="1" applyFill="1" applyBorder="1" applyAlignment="1">
      <alignment vertical="center"/>
    </xf>
    <xf numFmtId="3" fontId="7" fillId="0" borderId="8" xfId="0" applyNumberFormat="1" applyFont="1" applyFill="1" applyBorder="1" applyAlignment="1">
      <alignment vertical="center"/>
    </xf>
    <xf numFmtId="0" fontId="4" fillId="0" borderId="8" xfId="0" applyFont="1" applyFill="1" applyBorder="1" applyAlignment="1">
      <alignment horizontal="center" vertical="center" wrapText="1"/>
    </xf>
    <xf numFmtId="0" fontId="26" fillId="0" borderId="8" xfId="0" quotePrefix="1" applyFont="1" applyBorder="1" applyAlignment="1">
      <alignment horizontal="center" vertical="center"/>
    </xf>
    <xf numFmtId="0" fontId="28" fillId="0" borderId="8" xfId="0" applyFont="1" applyFill="1" applyBorder="1" applyAlignment="1">
      <alignment horizontal="center" vertical="center"/>
    </xf>
    <xf numFmtId="0" fontId="27" fillId="0" borderId="8" xfId="0" applyFont="1" applyFill="1" applyBorder="1" applyAlignment="1">
      <alignment horizontal="center" vertical="center" wrapText="1"/>
    </xf>
    <xf numFmtId="3" fontId="27" fillId="0" borderId="8" xfId="0" applyNumberFormat="1" applyFont="1" applyFill="1" applyBorder="1" applyAlignment="1">
      <alignment vertical="center" wrapText="1"/>
    </xf>
    <xf numFmtId="3" fontId="27" fillId="0" borderId="8" xfId="0" applyNumberFormat="1" applyFont="1" applyFill="1" applyBorder="1" applyAlignment="1">
      <alignment vertical="center"/>
    </xf>
    <xf numFmtId="3" fontId="27" fillId="0" borderId="8" xfId="0" applyNumberFormat="1" applyFont="1" applyFill="1" applyBorder="1" applyAlignment="1">
      <alignment horizontal="right" vertical="center"/>
    </xf>
    <xf numFmtId="164" fontId="27" fillId="0" borderId="8" xfId="1" applyNumberFormat="1" applyFont="1" applyFill="1" applyBorder="1" applyAlignment="1">
      <alignment vertical="center"/>
    </xf>
    <xf numFmtId="0" fontId="26" fillId="0" borderId="8" xfId="0" applyFont="1" applyFill="1" applyBorder="1" applyAlignment="1">
      <alignment vertical="center"/>
    </xf>
    <xf numFmtId="0" fontId="16" fillId="0" borderId="8" xfId="0" applyFont="1" applyFill="1" applyBorder="1" applyAlignment="1">
      <alignment horizontal="center" vertical="center"/>
    </xf>
    <xf numFmtId="3" fontId="16" fillId="0" borderId="8" xfId="0" applyNumberFormat="1" applyFont="1" applyFill="1" applyBorder="1" applyAlignment="1">
      <alignment vertical="center"/>
    </xf>
    <xf numFmtId="0" fontId="7" fillId="0" borderId="8" xfId="0" applyFont="1" applyFill="1" applyBorder="1" applyAlignment="1">
      <alignment vertical="center"/>
    </xf>
    <xf numFmtId="0" fontId="1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/>
    <xf numFmtId="0" fontId="13" fillId="0" borderId="0" xfId="0" applyFont="1"/>
    <xf numFmtId="0" fontId="2" fillId="0" borderId="0" xfId="0" applyFont="1" applyAlignment="1"/>
    <xf numFmtId="0" fontId="12" fillId="0" borderId="0" xfId="0" applyFont="1" applyAlignment="1"/>
    <xf numFmtId="0" fontId="1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3" fillId="0" borderId="0" xfId="0" applyFont="1"/>
    <xf numFmtId="0" fontId="2" fillId="0" borderId="0" xfId="0" applyFont="1" applyAlignment="1">
      <alignment horizontal="center"/>
    </xf>
    <xf numFmtId="0" fontId="7" fillId="0" borderId="0" xfId="0" quotePrefix="1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center" vertical="center"/>
    </xf>
    <xf numFmtId="3" fontId="4" fillId="0" borderId="0" xfId="0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3" fontId="7" fillId="0" borderId="0" xfId="0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 wrapText="1"/>
    </xf>
    <xf numFmtId="0" fontId="2" fillId="0" borderId="0" xfId="0" applyFont="1" applyBorder="1"/>
    <xf numFmtId="0" fontId="15" fillId="0" borderId="9" xfId="0" applyFont="1" applyFill="1" applyBorder="1" applyAlignment="1">
      <alignment vertical="center" wrapText="1"/>
    </xf>
    <xf numFmtId="0" fontId="6" fillId="0" borderId="11" xfId="0" quotePrefix="1" applyFont="1" applyFill="1" applyBorder="1" applyAlignment="1">
      <alignment horizontal="center" vertical="center" wrapText="1"/>
    </xf>
    <xf numFmtId="3" fontId="2" fillId="0" borderId="0" xfId="0" applyNumberFormat="1" applyFont="1"/>
    <xf numFmtId="0" fontId="8" fillId="0" borderId="8" xfId="0" quotePrefix="1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3" fontId="8" fillId="0" borderId="8" xfId="0" applyNumberFormat="1" applyFont="1" applyFill="1" applyBorder="1" applyAlignment="1">
      <alignment vertical="center"/>
    </xf>
    <xf numFmtId="0" fontId="8" fillId="0" borderId="8" xfId="0" applyFont="1" applyFill="1" applyBorder="1" applyAlignment="1">
      <alignment horizontal="center" vertical="center"/>
    </xf>
    <xf numFmtId="0" fontId="23" fillId="0" borderId="8" xfId="0" applyFont="1" applyFill="1" applyBorder="1" applyAlignment="1">
      <alignment vertical="center" wrapText="1"/>
    </xf>
    <xf numFmtId="3" fontId="23" fillId="0" borderId="8" xfId="0" applyNumberFormat="1" applyFont="1" applyFill="1" applyBorder="1" applyAlignment="1">
      <alignment vertical="center"/>
    </xf>
    <xf numFmtId="0" fontId="6" fillId="3" borderId="11" xfId="0" applyFont="1" applyFill="1" applyBorder="1" applyAlignment="1">
      <alignment horizontal="center" vertical="center"/>
    </xf>
    <xf numFmtId="0" fontId="10" fillId="3" borderId="11" xfId="0" applyFont="1" applyFill="1" applyBorder="1" applyAlignment="1">
      <alignment horizontal="center" vertical="center"/>
    </xf>
    <xf numFmtId="0" fontId="13" fillId="3" borderId="0" xfId="0" applyFont="1" applyFill="1"/>
    <xf numFmtId="0" fontId="8" fillId="0" borderId="8" xfId="0" applyFont="1" applyFill="1" applyBorder="1" applyAlignment="1">
      <alignment vertical="center"/>
    </xf>
    <xf numFmtId="0" fontId="20" fillId="0" borderId="8" xfId="0" applyFont="1" applyFill="1" applyBorder="1" applyAlignment="1">
      <alignment horizontal="center" vertical="center"/>
    </xf>
    <xf numFmtId="3" fontId="6" fillId="0" borderId="8" xfId="0" applyNumberFormat="1" applyFont="1" applyFill="1" applyBorder="1" applyAlignment="1">
      <alignment vertical="center"/>
    </xf>
    <xf numFmtId="0" fontId="6" fillId="0" borderId="8" xfId="0" applyFont="1" applyFill="1" applyBorder="1" applyAlignment="1">
      <alignment vertical="center" wrapText="1"/>
    </xf>
    <xf numFmtId="0" fontId="1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Alignment="1"/>
    <xf numFmtId="0" fontId="8" fillId="0" borderId="8" xfId="0" applyFont="1" applyFill="1" applyBorder="1" applyAlignment="1">
      <alignment vertical="center" wrapText="1"/>
    </xf>
    <xf numFmtId="0" fontId="11" fillId="0" borderId="8" xfId="0" applyFont="1" applyFill="1" applyBorder="1" applyAlignment="1">
      <alignment vertical="center" wrapText="1"/>
    </xf>
    <xf numFmtId="0" fontId="29" fillId="0" borderId="8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8" fillId="3" borderId="8" xfId="0" applyFont="1" applyFill="1" applyBorder="1" applyAlignment="1">
      <alignment vertical="center" wrapText="1"/>
    </xf>
    <xf numFmtId="0" fontId="6" fillId="0" borderId="8" xfId="0" quotePrefix="1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vertical="center"/>
    </xf>
    <xf numFmtId="0" fontId="1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/>
    <xf numFmtId="0" fontId="2" fillId="3" borderId="0" xfId="0" applyFont="1" applyFill="1"/>
    <xf numFmtId="0" fontId="12" fillId="3" borderId="0" xfId="0" applyFont="1" applyFill="1" applyAlignment="1">
      <alignment horizontal="center"/>
    </xf>
    <xf numFmtId="0" fontId="14" fillId="3" borderId="8" xfId="0" applyFont="1" applyFill="1" applyBorder="1" applyAlignment="1">
      <alignment horizontal="center" vertical="center" wrapText="1"/>
    </xf>
    <xf numFmtId="0" fontId="12" fillId="3" borderId="0" xfId="0" applyFont="1" applyFill="1" applyAlignment="1"/>
    <xf numFmtId="14" fontId="10" fillId="3" borderId="8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Alignment="1"/>
    <xf numFmtId="0" fontId="13" fillId="3" borderId="8" xfId="0" applyFont="1" applyFill="1" applyBorder="1" applyAlignment="1">
      <alignment horizontal="center" vertical="center"/>
    </xf>
    <xf numFmtId="0" fontId="13" fillId="3" borderId="8" xfId="0" applyFont="1" applyFill="1" applyBorder="1" applyAlignment="1">
      <alignment vertical="center"/>
    </xf>
    <xf numFmtId="0" fontId="23" fillId="3" borderId="8" xfId="0" applyFont="1" applyFill="1" applyBorder="1" applyAlignment="1">
      <alignment horizontal="center" vertical="center"/>
    </xf>
    <xf numFmtId="3" fontId="13" fillId="3" borderId="8" xfId="0" applyNumberFormat="1" applyFont="1" applyFill="1" applyBorder="1" applyAlignment="1">
      <alignment vertical="center"/>
    </xf>
    <xf numFmtId="14" fontId="13" fillId="3" borderId="8" xfId="0" applyNumberFormat="1" applyFont="1" applyFill="1" applyBorder="1" applyAlignment="1">
      <alignment horizontal="center" vertical="center"/>
    </xf>
    <xf numFmtId="3" fontId="22" fillId="0" borderId="8" xfId="0" applyNumberFormat="1" applyFont="1" applyFill="1" applyBorder="1" applyAlignment="1">
      <alignment horizontal="right" vertical="center"/>
    </xf>
    <xf numFmtId="0" fontId="2" fillId="0" borderId="0" xfId="0" applyFont="1"/>
    <xf numFmtId="0" fontId="1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 applyAlignment="1"/>
    <xf numFmtId="0" fontId="1" fillId="0" borderId="0" xfId="0" applyFont="1"/>
    <xf numFmtId="0" fontId="2" fillId="0" borderId="0" xfId="0" applyFont="1" applyAlignment="1">
      <alignment horizontal="left"/>
    </xf>
    <xf numFmtId="0" fontId="2" fillId="0" borderId="0" xfId="0" applyFont="1"/>
    <xf numFmtId="0" fontId="27" fillId="0" borderId="9" xfId="0" applyFont="1" applyFill="1" applyBorder="1" applyAlignment="1">
      <alignment horizontal="center" vertical="center"/>
    </xf>
    <xf numFmtId="0" fontId="27" fillId="0" borderId="10" xfId="0" applyFont="1" applyFill="1" applyBorder="1" applyAlignment="1">
      <alignment horizontal="center" vertical="center"/>
    </xf>
    <xf numFmtId="0" fontId="27" fillId="0" borderId="11" xfId="0" applyFont="1" applyFill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6" fillId="3" borderId="1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3" fontId="23" fillId="3" borderId="1" xfId="0" applyNumberFormat="1" applyFont="1" applyFill="1" applyBorder="1" applyAlignment="1">
      <alignment horizontal="center" vertical="center" wrapText="1"/>
    </xf>
    <xf numFmtId="3" fontId="23" fillId="3" borderId="4" xfId="0" applyNumberFormat="1" applyFont="1" applyFill="1" applyBorder="1" applyAlignment="1">
      <alignment horizontal="center" vertical="center" wrapText="1"/>
    </xf>
    <xf numFmtId="3" fontId="23" fillId="3" borderId="7" xfId="0" applyNumberFormat="1" applyFont="1" applyFill="1" applyBorder="1" applyAlignment="1">
      <alignment horizontal="center" vertical="center" wrapText="1"/>
    </xf>
    <xf numFmtId="0" fontId="23" fillId="0" borderId="1" xfId="0" applyFont="1" applyFill="1" applyBorder="1" applyAlignment="1">
      <alignment horizontal="center" vertical="center" wrapText="1"/>
    </xf>
    <xf numFmtId="0" fontId="23" fillId="0" borderId="4" xfId="0" applyFont="1" applyFill="1" applyBorder="1" applyAlignment="1">
      <alignment horizontal="center" vertical="center" wrapText="1"/>
    </xf>
    <xf numFmtId="0" fontId="23" fillId="0" borderId="7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4" xfId="0" applyNumberFormat="1" applyFont="1" applyFill="1" applyBorder="1" applyAlignment="1">
      <alignment horizontal="center" vertical="center"/>
    </xf>
    <xf numFmtId="0" fontId="4" fillId="0" borderId="7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/>
    </xf>
    <xf numFmtId="0" fontId="4" fillId="0" borderId="3" xfId="0" applyNumberFormat="1" applyFont="1" applyFill="1" applyBorder="1" applyAlignment="1">
      <alignment horizontal="center" vertical="center"/>
    </xf>
    <xf numFmtId="0" fontId="4" fillId="0" borderId="5" xfId="0" applyNumberFormat="1" applyFont="1" applyFill="1" applyBorder="1" applyAlignment="1">
      <alignment horizontal="center" vertical="center"/>
    </xf>
    <xf numFmtId="0" fontId="4" fillId="0" borderId="6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4" xfId="0" applyNumberFormat="1" applyFont="1" applyFill="1" applyBorder="1" applyAlignment="1">
      <alignment horizontal="center" vertical="center" wrapText="1"/>
    </xf>
    <xf numFmtId="0" fontId="4" fillId="0" borderId="7" xfId="0" applyNumberFormat="1" applyFont="1" applyFill="1" applyBorder="1" applyAlignment="1">
      <alignment horizontal="center" vertical="center" wrapText="1"/>
    </xf>
    <xf numFmtId="0" fontId="12" fillId="0" borderId="0" xfId="0" applyFont="1" applyAlignment="1">
      <alignment horizontal="left"/>
    </xf>
    <xf numFmtId="0" fontId="14" fillId="0" borderId="1" xfId="0" applyFont="1" applyFill="1" applyBorder="1" applyAlignment="1">
      <alignment horizontal="center" vertical="center" wrapText="1"/>
    </xf>
    <xf numFmtId="0" fontId="14" fillId="0" borderId="7" xfId="0" applyFont="1" applyFill="1" applyBorder="1" applyAlignment="1">
      <alignment horizontal="center" vertical="center" wrapText="1"/>
    </xf>
    <xf numFmtId="0" fontId="14" fillId="0" borderId="9" xfId="0" applyFont="1" applyFill="1" applyBorder="1" applyAlignment="1">
      <alignment horizontal="center" vertical="center" wrapText="1"/>
    </xf>
    <xf numFmtId="0" fontId="14" fillId="0" borderId="10" xfId="0" applyFont="1" applyFill="1" applyBorder="1" applyAlignment="1">
      <alignment horizontal="center" vertical="center" wrapText="1"/>
    </xf>
    <xf numFmtId="0" fontId="14" fillId="0" borderId="11" xfId="0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 wrapText="1"/>
    </xf>
    <xf numFmtId="0" fontId="14" fillId="3" borderId="7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" fillId="0" borderId="0" xfId="0" applyFont="1" applyAlignment="1"/>
    <xf numFmtId="0" fontId="12" fillId="0" borderId="0" xfId="0" applyFont="1" applyBorder="1" applyAlignment="1">
      <alignment horizontal="center"/>
    </xf>
    <xf numFmtId="0" fontId="27" fillId="0" borderId="9" xfId="0" applyFont="1" applyFill="1" applyBorder="1" applyAlignment="1">
      <alignment horizontal="center" vertical="center" wrapText="1"/>
    </xf>
    <xf numFmtId="0" fontId="27" fillId="0" borderId="10" xfId="0" applyFont="1" applyFill="1" applyBorder="1" applyAlignment="1">
      <alignment horizontal="center" vertical="center" wrapText="1"/>
    </xf>
    <xf numFmtId="0" fontId="27" fillId="0" borderId="11" xfId="0" applyFont="1" applyFill="1" applyBorder="1" applyAlignment="1">
      <alignment horizontal="center" vertical="center" wrapText="1"/>
    </xf>
    <xf numFmtId="0" fontId="1" fillId="0" borderId="0" xfId="0" applyFont="1"/>
    <xf numFmtId="0" fontId="16" fillId="0" borderId="1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13" fillId="0" borderId="7" xfId="0" applyFont="1" applyBorder="1" applyAlignment="1">
      <alignment wrapText="1"/>
    </xf>
    <xf numFmtId="0" fontId="16" fillId="0" borderId="9" xfId="0" applyFont="1" applyFill="1" applyBorder="1" applyAlignment="1">
      <alignment horizontal="center" vertical="center"/>
    </xf>
    <xf numFmtId="0" fontId="16" fillId="0" borderId="10" xfId="0" applyFont="1" applyFill="1" applyBorder="1" applyAlignment="1">
      <alignment horizontal="center" vertical="center"/>
    </xf>
    <xf numFmtId="0" fontId="16" fillId="0" borderId="11" xfId="0" applyFont="1" applyFill="1" applyBorder="1" applyAlignment="1">
      <alignment horizontal="center" vertical="center"/>
    </xf>
    <xf numFmtId="0" fontId="3" fillId="0" borderId="0" xfId="0" applyFont="1"/>
    <xf numFmtId="0" fontId="8" fillId="4" borderId="8" xfId="0" quotePrefix="1" applyFont="1" applyFill="1" applyBorder="1" applyAlignment="1">
      <alignment horizontal="center" vertical="center"/>
    </xf>
    <xf numFmtId="0" fontId="8" fillId="4" borderId="8" xfId="0" applyFont="1" applyFill="1" applyBorder="1" applyAlignment="1">
      <alignment vertical="center"/>
    </xf>
    <xf numFmtId="0" fontId="6" fillId="4" borderId="8" xfId="0" quotePrefix="1" applyFont="1" applyFill="1" applyBorder="1" applyAlignment="1">
      <alignment horizontal="center" vertical="center"/>
    </xf>
    <xf numFmtId="0" fontId="9" fillId="4" borderId="8" xfId="0" applyFont="1" applyFill="1" applyBorder="1" applyAlignment="1">
      <alignment horizontal="center" vertical="center"/>
    </xf>
    <xf numFmtId="0" fontId="8" fillId="4" borderId="8" xfId="0" applyFont="1" applyFill="1" applyBorder="1" applyAlignment="1">
      <alignment horizontal="center" vertical="center"/>
    </xf>
    <xf numFmtId="3" fontId="8" fillId="4" borderId="8" xfId="0" applyNumberFormat="1" applyFont="1" applyFill="1" applyBorder="1" applyAlignment="1">
      <alignment vertical="center"/>
    </xf>
    <xf numFmtId="0" fontId="13" fillId="4" borderId="0" xfId="0" applyFont="1" applyFill="1"/>
    <xf numFmtId="0" fontId="6" fillId="4" borderId="8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vertical="center"/>
    </xf>
    <xf numFmtId="0" fontId="10" fillId="4" borderId="8" xfId="0" applyFont="1" applyFill="1" applyBorder="1" applyAlignment="1">
      <alignment horizontal="center" vertical="center"/>
    </xf>
    <xf numFmtId="0" fontId="20" fillId="4" borderId="8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vertical="center" wrapText="1"/>
    </xf>
    <xf numFmtId="0" fontId="6" fillId="4" borderId="11" xfId="0" applyFont="1" applyFill="1" applyBorder="1" applyAlignment="1">
      <alignment horizontal="center" vertical="center"/>
    </xf>
    <xf numFmtId="0" fontId="10" fillId="4" borderId="11" xfId="0" applyFont="1" applyFill="1" applyBorder="1" applyAlignment="1">
      <alignment horizontal="center" vertical="center"/>
    </xf>
    <xf numFmtId="3" fontId="6" fillId="4" borderId="8" xfId="0" applyNumberFormat="1" applyFont="1" applyFill="1" applyBorder="1" applyAlignment="1">
      <alignment vertical="center"/>
    </xf>
    <xf numFmtId="0" fontId="6" fillId="4" borderId="8" xfId="0" applyFont="1" applyFill="1" applyBorder="1" applyAlignment="1">
      <alignment horizontal="center" vertical="center" wrapText="1"/>
    </xf>
    <xf numFmtId="0" fontId="23" fillId="4" borderId="8" xfId="0" applyFont="1" applyFill="1" applyBorder="1" applyAlignment="1">
      <alignment vertical="center" wrapText="1"/>
    </xf>
    <xf numFmtId="3" fontId="23" fillId="4" borderId="8" xfId="0" applyNumberFormat="1" applyFont="1" applyFill="1" applyBorder="1" applyAlignment="1">
      <alignment vertical="center"/>
    </xf>
    <xf numFmtId="0" fontId="8" fillId="4" borderId="8" xfId="0" applyFont="1" applyFill="1" applyBorder="1" applyAlignment="1">
      <alignment vertical="center" wrapText="1"/>
    </xf>
    <xf numFmtId="0" fontId="10" fillId="4" borderId="8" xfId="0" quotePrefix="1" applyFont="1" applyFill="1" applyBorder="1" applyAlignment="1">
      <alignment horizontal="center" vertical="center"/>
    </xf>
    <xf numFmtId="0" fontId="15" fillId="4" borderId="8" xfId="0" applyFont="1" applyFill="1" applyBorder="1" applyAlignment="1">
      <alignment vertical="center" wrapText="1"/>
    </xf>
    <xf numFmtId="0" fontId="10" fillId="4" borderId="8" xfId="0" applyFont="1" applyFill="1" applyBorder="1" applyAlignment="1">
      <alignment horizontal="center" vertical="center" wrapText="1"/>
    </xf>
    <xf numFmtId="0" fontId="6" fillId="4" borderId="8" xfId="0" quotePrefix="1" applyFont="1" applyFill="1" applyBorder="1" applyAlignment="1">
      <alignment horizontal="center" vertical="center" wrapText="1"/>
    </xf>
    <xf numFmtId="0" fontId="21" fillId="4" borderId="8" xfId="0" applyFont="1" applyFill="1" applyBorder="1" applyAlignment="1">
      <alignment horizontal="center" vertical="center"/>
    </xf>
    <xf numFmtId="0" fontId="15" fillId="4" borderId="8" xfId="0" applyFont="1" applyFill="1" applyBorder="1" applyAlignment="1">
      <alignment horizontal="center" vertical="center" wrapText="1"/>
    </xf>
    <xf numFmtId="3" fontId="15" fillId="4" borderId="8" xfId="0" applyNumberFormat="1" applyFont="1" applyFill="1" applyBorder="1" applyAlignment="1">
      <alignment vertical="center" wrapText="1"/>
    </xf>
    <xf numFmtId="3" fontId="15" fillId="4" borderId="8" xfId="0" applyNumberFormat="1" applyFont="1" applyFill="1" applyBorder="1" applyAlignment="1">
      <alignment vertical="center"/>
    </xf>
    <xf numFmtId="3" fontId="15" fillId="4" borderId="8" xfId="0" applyNumberFormat="1" applyFont="1" applyFill="1" applyBorder="1" applyAlignment="1">
      <alignment horizontal="center" vertical="center"/>
    </xf>
    <xf numFmtId="164" fontId="15" fillId="4" borderId="8" xfId="1" applyNumberFormat="1" applyFont="1" applyFill="1" applyBorder="1" applyAlignment="1">
      <alignment horizontal="center" vertical="center"/>
    </xf>
    <xf numFmtId="0" fontId="10" fillId="4" borderId="8" xfId="0" applyFont="1" applyFill="1" applyBorder="1" applyAlignment="1">
      <alignment vertical="center" wrapText="1"/>
    </xf>
    <xf numFmtId="3" fontId="15" fillId="4" borderId="8" xfId="0" applyNumberFormat="1" applyFont="1" applyFill="1" applyBorder="1" applyAlignment="1">
      <alignment horizontal="right" vertical="center"/>
    </xf>
    <xf numFmtId="164" fontId="15" fillId="4" borderId="8" xfId="1" applyNumberFormat="1" applyFont="1" applyFill="1" applyBorder="1" applyAlignment="1">
      <alignment vertical="center"/>
    </xf>
    <xf numFmtId="0" fontId="13" fillId="4" borderId="7" xfId="0" applyFont="1" applyFill="1" applyBorder="1" applyAlignment="1">
      <alignment horizontal="center" vertical="center"/>
    </xf>
    <xf numFmtId="0" fontId="22" fillId="4" borderId="8" xfId="0" applyFont="1" applyFill="1" applyBorder="1" applyAlignment="1">
      <alignment vertical="center"/>
    </xf>
    <xf numFmtId="0" fontId="15" fillId="4" borderId="8" xfId="0" applyFont="1" applyFill="1" applyBorder="1" applyAlignment="1">
      <alignment horizontal="center" vertical="center"/>
    </xf>
    <xf numFmtId="0" fontId="22" fillId="4" borderId="8" xfId="0" applyFont="1" applyFill="1" applyBorder="1" applyAlignment="1">
      <alignment horizontal="center" vertical="center"/>
    </xf>
    <xf numFmtId="3" fontId="22" fillId="4" borderId="8" xfId="0" applyNumberFormat="1" applyFont="1" applyFill="1" applyBorder="1" applyAlignment="1">
      <alignment vertical="center"/>
    </xf>
    <xf numFmtId="0" fontId="13" fillId="4" borderId="8" xfId="0" applyFont="1" applyFill="1" applyBorder="1" applyAlignment="1">
      <alignment horizontal="center" vertical="center"/>
    </xf>
    <xf numFmtId="0" fontId="13" fillId="4" borderId="8" xfId="0" applyFont="1" applyFill="1" applyBorder="1" applyAlignment="1">
      <alignment vertical="center"/>
    </xf>
    <xf numFmtId="0" fontId="23" fillId="4" borderId="8" xfId="0" applyFont="1" applyFill="1" applyBorder="1" applyAlignment="1">
      <alignment horizontal="center" vertical="center"/>
    </xf>
    <xf numFmtId="3" fontId="13" fillId="4" borderId="8" xfId="0" applyNumberFormat="1" applyFont="1" applyFill="1" applyBorder="1" applyAlignment="1">
      <alignment vertical="center"/>
    </xf>
  </cellXfs>
  <cellStyles count="2">
    <cellStyle name="Comma" xfId="1" builtinId="3"/>
    <cellStyle name="Normal" xfId="0" builtinId="0"/>
  </cellStyles>
  <dxfs count="20"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304800</xdr:colOff>
      <xdr:row>2</xdr:row>
      <xdr:rowOff>19050</xdr:rowOff>
    </xdr:from>
    <xdr:to>
      <xdr:col>10</xdr:col>
      <xdr:colOff>552450</xdr:colOff>
      <xdr:row>2</xdr:row>
      <xdr:rowOff>19050</xdr:rowOff>
    </xdr:to>
    <xdr:cxnSp macro="">
      <xdr:nvCxnSpPr>
        <xdr:cNvPr id="2" name="Straight Connector 1"/>
        <xdr:cNvCxnSpPr/>
      </xdr:nvCxnSpPr>
      <xdr:spPr>
        <a:xfrm>
          <a:off x="5676900" y="438150"/>
          <a:ext cx="180975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762000</xdr:colOff>
      <xdr:row>3</xdr:row>
      <xdr:rowOff>38100</xdr:rowOff>
    </xdr:from>
    <xdr:to>
      <xdr:col>3</xdr:col>
      <xdr:colOff>152400</xdr:colOff>
      <xdr:row>3</xdr:row>
      <xdr:rowOff>39688</xdr:rowOff>
    </xdr:to>
    <xdr:cxnSp macro="">
      <xdr:nvCxnSpPr>
        <xdr:cNvPr id="4" name="Straight Connector 3"/>
        <xdr:cNvCxnSpPr/>
      </xdr:nvCxnSpPr>
      <xdr:spPr>
        <a:xfrm>
          <a:off x="1047750" y="666750"/>
          <a:ext cx="1962150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95250</xdr:colOff>
      <xdr:row>2</xdr:row>
      <xdr:rowOff>19050</xdr:rowOff>
    </xdr:from>
    <xdr:to>
      <xdr:col>11</xdr:col>
      <xdr:colOff>628650</xdr:colOff>
      <xdr:row>2</xdr:row>
      <xdr:rowOff>28575</xdr:rowOff>
    </xdr:to>
    <xdr:cxnSp macro="">
      <xdr:nvCxnSpPr>
        <xdr:cNvPr id="4" name="Straight Connector 3"/>
        <xdr:cNvCxnSpPr/>
      </xdr:nvCxnSpPr>
      <xdr:spPr>
        <a:xfrm>
          <a:off x="5400675" y="438150"/>
          <a:ext cx="1638300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419100</xdr:colOff>
      <xdr:row>3</xdr:row>
      <xdr:rowOff>28575</xdr:rowOff>
    </xdr:from>
    <xdr:to>
      <xdr:col>3</xdr:col>
      <xdr:colOff>447675</xdr:colOff>
      <xdr:row>3</xdr:row>
      <xdr:rowOff>30163</xdr:rowOff>
    </xdr:to>
    <xdr:cxnSp macro="">
      <xdr:nvCxnSpPr>
        <xdr:cNvPr id="5" name="Straight Connector 4"/>
        <xdr:cNvCxnSpPr/>
      </xdr:nvCxnSpPr>
      <xdr:spPr>
        <a:xfrm>
          <a:off x="790575" y="657225"/>
          <a:ext cx="1895475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342900</xdr:colOff>
      <xdr:row>2</xdr:row>
      <xdr:rowOff>19050</xdr:rowOff>
    </xdr:from>
    <xdr:to>
      <xdr:col>9</xdr:col>
      <xdr:colOff>676275</xdr:colOff>
      <xdr:row>2</xdr:row>
      <xdr:rowOff>20638</xdr:rowOff>
    </xdr:to>
    <xdr:cxnSp macro="">
      <xdr:nvCxnSpPr>
        <xdr:cNvPr id="4" name="Straight Connector 3"/>
        <xdr:cNvCxnSpPr/>
      </xdr:nvCxnSpPr>
      <xdr:spPr>
        <a:xfrm>
          <a:off x="5648325" y="419100"/>
          <a:ext cx="1676400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476250</xdr:colOff>
      <xdr:row>3</xdr:row>
      <xdr:rowOff>0</xdr:rowOff>
    </xdr:from>
    <xdr:to>
      <xdr:col>2</xdr:col>
      <xdr:colOff>819150</xdr:colOff>
      <xdr:row>3</xdr:row>
      <xdr:rowOff>1588</xdr:rowOff>
    </xdr:to>
    <xdr:cxnSp macro="">
      <xdr:nvCxnSpPr>
        <xdr:cNvPr id="5" name="Straight Connector 4"/>
        <xdr:cNvCxnSpPr/>
      </xdr:nvCxnSpPr>
      <xdr:spPr>
        <a:xfrm>
          <a:off x="819150" y="600075"/>
          <a:ext cx="1771650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304800</xdr:colOff>
      <xdr:row>2</xdr:row>
      <xdr:rowOff>19050</xdr:rowOff>
    </xdr:from>
    <xdr:to>
      <xdr:col>10</xdr:col>
      <xdr:colOff>552450</xdr:colOff>
      <xdr:row>2</xdr:row>
      <xdr:rowOff>19050</xdr:rowOff>
    </xdr:to>
    <xdr:cxnSp macro="">
      <xdr:nvCxnSpPr>
        <xdr:cNvPr id="2" name="Straight Connector 1"/>
        <xdr:cNvCxnSpPr/>
      </xdr:nvCxnSpPr>
      <xdr:spPr>
        <a:xfrm>
          <a:off x="5676900" y="438150"/>
          <a:ext cx="180975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762000</xdr:colOff>
      <xdr:row>3</xdr:row>
      <xdr:rowOff>38100</xdr:rowOff>
    </xdr:from>
    <xdr:to>
      <xdr:col>3</xdr:col>
      <xdr:colOff>152400</xdr:colOff>
      <xdr:row>3</xdr:row>
      <xdr:rowOff>39688</xdr:rowOff>
    </xdr:to>
    <xdr:cxnSp macro="">
      <xdr:nvCxnSpPr>
        <xdr:cNvPr id="3" name="Straight Connector 2"/>
        <xdr:cNvCxnSpPr/>
      </xdr:nvCxnSpPr>
      <xdr:spPr>
        <a:xfrm>
          <a:off x="1047750" y="666750"/>
          <a:ext cx="1962150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95250</xdr:colOff>
      <xdr:row>2</xdr:row>
      <xdr:rowOff>19050</xdr:rowOff>
    </xdr:from>
    <xdr:to>
      <xdr:col>11</xdr:col>
      <xdr:colOff>628650</xdr:colOff>
      <xdr:row>2</xdr:row>
      <xdr:rowOff>28575</xdr:rowOff>
    </xdr:to>
    <xdr:cxnSp macro="">
      <xdr:nvCxnSpPr>
        <xdr:cNvPr id="2" name="Straight Connector 1"/>
        <xdr:cNvCxnSpPr/>
      </xdr:nvCxnSpPr>
      <xdr:spPr>
        <a:xfrm>
          <a:off x="5505450" y="438150"/>
          <a:ext cx="1638300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419100</xdr:colOff>
      <xdr:row>3</xdr:row>
      <xdr:rowOff>28575</xdr:rowOff>
    </xdr:from>
    <xdr:to>
      <xdr:col>3</xdr:col>
      <xdr:colOff>447675</xdr:colOff>
      <xdr:row>3</xdr:row>
      <xdr:rowOff>30163</xdr:rowOff>
    </xdr:to>
    <xdr:cxnSp macro="">
      <xdr:nvCxnSpPr>
        <xdr:cNvPr id="3" name="Straight Connector 2"/>
        <xdr:cNvCxnSpPr/>
      </xdr:nvCxnSpPr>
      <xdr:spPr>
        <a:xfrm>
          <a:off x="790575" y="657225"/>
          <a:ext cx="2000250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342900</xdr:colOff>
      <xdr:row>2</xdr:row>
      <xdr:rowOff>19050</xdr:rowOff>
    </xdr:from>
    <xdr:to>
      <xdr:col>9</xdr:col>
      <xdr:colOff>676275</xdr:colOff>
      <xdr:row>2</xdr:row>
      <xdr:rowOff>20638</xdr:rowOff>
    </xdr:to>
    <xdr:cxnSp macro="">
      <xdr:nvCxnSpPr>
        <xdr:cNvPr id="2" name="Straight Connector 1"/>
        <xdr:cNvCxnSpPr/>
      </xdr:nvCxnSpPr>
      <xdr:spPr>
        <a:xfrm>
          <a:off x="5495925" y="428625"/>
          <a:ext cx="1685925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476250</xdr:colOff>
      <xdr:row>3</xdr:row>
      <xdr:rowOff>0</xdr:rowOff>
    </xdr:from>
    <xdr:to>
      <xdr:col>2</xdr:col>
      <xdr:colOff>819150</xdr:colOff>
      <xdr:row>3</xdr:row>
      <xdr:rowOff>1588</xdr:rowOff>
    </xdr:to>
    <xdr:cxnSp macro="">
      <xdr:nvCxnSpPr>
        <xdr:cNvPr id="3" name="Straight Connector 2"/>
        <xdr:cNvCxnSpPr/>
      </xdr:nvCxnSpPr>
      <xdr:spPr>
        <a:xfrm>
          <a:off x="819150" y="609600"/>
          <a:ext cx="1866900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4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67"/>
  <sheetViews>
    <sheetView workbookViewId="0">
      <selection activeCell="A7" sqref="A7"/>
    </sheetView>
  </sheetViews>
  <sheetFormatPr defaultRowHeight="15"/>
  <cols>
    <col min="1" max="1" width="4.28515625" style="9" customWidth="1"/>
    <col min="2" max="2" width="26.5703125" style="9" customWidth="1"/>
    <col min="3" max="3" width="12" style="9" customWidth="1"/>
    <col min="4" max="4" width="8.28515625" style="9" customWidth="1"/>
    <col min="5" max="5" width="0.7109375" style="9" hidden="1" customWidth="1"/>
    <col min="6" max="6" width="9.42578125" style="9" customWidth="1"/>
    <col min="7" max="7" width="9.85546875" style="9" customWidth="1"/>
    <col min="8" max="8" width="10.140625" style="9" customWidth="1"/>
    <col min="9" max="10" width="11.7109375" style="9" customWidth="1"/>
    <col min="11" max="11" width="10.85546875" style="9" customWidth="1"/>
    <col min="12" max="12" width="11.85546875" style="9" customWidth="1"/>
    <col min="13" max="16384" width="9.140625" style="9"/>
  </cols>
  <sheetData>
    <row r="1" spans="1:12" ht="16.5">
      <c r="A1" s="172" t="s">
        <v>211</v>
      </c>
      <c r="B1" s="172"/>
      <c r="C1" s="172"/>
      <c r="D1" s="172"/>
      <c r="E1" s="172"/>
      <c r="F1" s="172"/>
      <c r="G1" s="1"/>
      <c r="H1" s="171" t="s">
        <v>0</v>
      </c>
      <c r="I1" s="171"/>
      <c r="J1" s="171"/>
      <c r="K1" s="171"/>
      <c r="L1" s="171"/>
    </row>
    <row r="2" spans="1:12" ht="16.5">
      <c r="A2" s="171" t="s">
        <v>178</v>
      </c>
      <c r="B2" s="171"/>
      <c r="C2" s="171"/>
      <c r="D2" s="171"/>
      <c r="E2" s="171"/>
      <c r="F2" s="171"/>
      <c r="G2" s="1"/>
      <c r="H2" s="160" t="s">
        <v>1</v>
      </c>
      <c r="I2" s="160"/>
      <c r="J2" s="160"/>
      <c r="K2" s="160"/>
      <c r="L2" s="160"/>
    </row>
    <row r="3" spans="1:12" ht="16.5">
      <c r="A3" s="171" t="s">
        <v>182</v>
      </c>
      <c r="B3" s="171"/>
      <c r="C3" s="171"/>
      <c r="D3" s="171"/>
      <c r="E3" s="171"/>
      <c r="F3" s="171"/>
      <c r="G3" s="1"/>
      <c r="H3" s="63"/>
      <c r="I3" s="63"/>
      <c r="J3" s="63"/>
      <c r="K3" s="63"/>
      <c r="L3" s="63"/>
    </row>
    <row r="4" spans="1:12" ht="16.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 ht="16.5">
      <c r="A5" s="160" t="s">
        <v>181</v>
      </c>
      <c r="B5" s="160"/>
      <c r="C5" s="160"/>
      <c r="D5" s="160"/>
      <c r="E5" s="160"/>
      <c r="F5" s="160"/>
      <c r="G5" s="160"/>
      <c r="H5" s="160"/>
      <c r="I5" s="160"/>
      <c r="J5" s="160"/>
      <c r="K5" s="160"/>
      <c r="L5" s="160"/>
    </row>
    <row r="6" spans="1:12" ht="16.5">
      <c r="A6" s="160" t="s">
        <v>280</v>
      </c>
      <c r="B6" s="160"/>
      <c r="C6" s="160"/>
      <c r="D6" s="160"/>
      <c r="E6" s="160"/>
      <c r="F6" s="160"/>
      <c r="G6" s="160"/>
      <c r="H6" s="160"/>
      <c r="I6" s="160"/>
      <c r="J6" s="160"/>
      <c r="K6" s="160"/>
      <c r="L6" s="160"/>
    </row>
    <row r="7" spans="1:12" ht="16.5">
      <c r="A7" s="138" t="s">
        <v>245</v>
      </c>
      <c r="B7" s="138"/>
      <c r="C7" s="138"/>
      <c r="D7" s="138"/>
      <c r="E7" s="138"/>
      <c r="F7" s="138"/>
      <c r="G7" s="138"/>
      <c r="H7" s="138"/>
      <c r="I7" s="138"/>
      <c r="J7" s="138"/>
      <c r="K7" s="138"/>
      <c r="L7" s="138"/>
    </row>
    <row r="8" spans="1:12" ht="16.5">
      <c r="A8" s="138" t="s">
        <v>183</v>
      </c>
      <c r="B8" s="138"/>
      <c r="C8" s="136"/>
      <c r="D8" s="136"/>
      <c r="E8" s="136"/>
      <c r="F8" s="136"/>
      <c r="G8" s="136"/>
      <c r="H8" s="136"/>
      <c r="I8" s="136"/>
      <c r="J8" s="136"/>
      <c r="K8" s="136"/>
      <c r="L8" s="136"/>
    </row>
    <row r="9" spans="1:12" ht="15.75">
      <c r="A9" s="135" t="s">
        <v>184</v>
      </c>
      <c r="B9" s="135"/>
      <c r="C9" s="137"/>
      <c r="D9" s="139" t="s">
        <v>185</v>
      </c>
      <c r="E9" s="137"/>
      <c r="F9" s="135" t="s">
        <v>186</v>
      </c>
      <c r="G9" s="135"/>
      <c r="H9" s="139"/>
      <c r="I9" s="139" t="s">
        <v>187</v>
      </c>
      <c r="J9" s="135" t="s">
        <v>255</v>
      </c>
      <c r="K9" s="135"/>
      <c r="L9" s="135"/>
    </row>
    <row r="10" spans="1:12" ht="15.75">
      <c r="A10" s="135" t="s">
        <v>250</v>
      </c>
      <c r="B10" s="135"/>
      <c r="C10" s="137"/>
      <c r="D10" s="139" t="s">
        <v>185</v>
      </c>
      <c r="E10" s="137"/>
      <c r="F10" s="135" t="s">
        <v>188</v>
      </c>
      <c r="G10" s="135"/>
      <c r="H10" s="139"/>
      <c r="I10" s="139" t="s">
        <v>187</v>
      </c>
      <c r="J10" s="135" t="s">
        <v>256</v>
      </c>
      <c r="K10" s="135"/>
      <c r="L10" s="135"/>
    </row>
    <row r="11" spans="1:12" ht="15.75">
      <c r="A11" s="135" t="s">
        <v>251</v>
      </c>
      <c r="B11" s="135"/>
      <c r="C11" s="137"/>
      <c r="D11" s="139" t="s">
        <v>185</v>
      </c>
      <c r="E11" s="137"/>
      <c r="F11" s="135" t="s">
        <v>189</v>
      </c>
      <c r="G11" s="135"/>
      <c r="H11" s="139"/>
      <c r="I11" s="139" t="s">
        <v>187</v>
      </c>
      <c r="J11" s="135" t="s">
        <v>252</v>
      </c>
      <c r="K11" s="135"/>
      <c r="L11" s="135"/>
    </row>
    <row r="12" spans="1:12" ht="15.75">
      <c r="A12" s="135" t="s">
        <v>263</v>
      </c>
      <c r="B12" s="135"/>
      <c r="C12" s="137"/>
      <c r="D12" s="139" t="s">
        <v>185</v>
      </c>
      <c r="E12" s="137"/>
      <c r="F12" s="140" t="s">
        <v>253</v>
      </c>
      <c r="G12" s="140"/>
      <c r="H12" s="139"/>
      <c r="I12" s="139" t="s">
        <v>187</v>
      </c>
      <c r="J12" s="135" t="s">
        <v>254</v>
      </c>
      <c r="K12" s="135"/>
      <c r="L12" s="135"/>
    </row>
    <row r="13" spans="1:12" ht="15.75">
      <c r="A13" s="135" t="s">
        <v>257</v>
      </c>
      <c r="B13" s="135"/>
      <c r="C13" s="137"/>
      <c r="D13" s="139" t="s">
        <v>185</v>
      </c>
      <c r="E13" s="137"/>
      <c r="F13" s="135" t="s">
        <v>258</v>
      </c>
      <c r="G13" s="135"/>
      <c r="H13" s="139"/>
      <c r="I13" s="139" t="s">
        <v>187</v>
      </c>
      <c r="J13" s="135" t="s">
        <v>254</v>
      </c>
      <c r="K13" s="135"/>
      <c r="L13" s="135"/>
    </row>
    <row r="14" spans="1:12" ht="15.75">
      <c r="A14" s="135" t="s">
        <v>259</v>
      </c>
      <c r="B14" s="135"/>
      <c r="C14" s="137"/>
      <c r="D14" s="139" t="s">
        <v>185</v>
      </c>
      <c r="E14" s="137"/>
      <c r="F14" s="135" t="s">
        <v>190</v>
      </c>
      <c r="G14" s="135"/>
      <c r="H14" s="139"/>
      <c r="I14" s="139" t="s">
        <v>187</v>
      </c>
      <c r="J14" s="135" t="s">
        <v>252</v>
      </c>
      <c r="K14" s="135"/>
      <c r="L14" s="135"/>
    </row>
    <row r="15" spans="1:12" ht="15.75">
      <c r="A15" s="135" t="s">
        <v>191</v>
      </c>
      <c r="B15" s="135"/>
      <c r="C15" s="137"/>
      <c r="D15" s="139" t="s">
        <v>185</v>
      </c>
      <c r="E15" s="137"/>
      <c r="F15" s="135" t="s">
        <v>192</v>
      </c>
      <c r="G15" s="135"/>
      <c r="H15" s="139"/>
      <c r="I15" s="139" t="s">
        <v>187</v>
      </c>
      <c r="J15" s="135" t="s">
        <v>254</v>
      </c>
      <c r="K15" s="135"/>
      <c r="L15" s="135"/>
    </row>
    <row r="16" spans="1:12" ht="15.75">
      <c r="A16" s="135" t="s">
        <v>193</v>
      </c>
      <c r="B16" s="135"/>
      <c r="C16" s="137"/>
      <c r="D16" s="139" t="s">
        <v>185</v>
      </c>
      <c r="E16" s="137"/>
      <c r="F16" s="135" t="s">
        <v>194</v>
      </c>
      <c r="G16" s="135"/>
      <c r="H16" s="139"/>
      <c r="I16" s="139" t="s">
        <v>187</v>
      </c>
      <c r="J16" s="135" t="s">
        <v>260</v>
      </c>
      <c r="K16" s="135"/>
      <c r="L16" s="135"/>
    </row>
    <row r="17" spans="1:12" ht="16.5">
      <c r="A17" s="135" t="s">
        <v>195</v>
      </c>
      <c r="B17" s="135"/>
      <c r="C17" s="135"/>
      <c r="D17" s="135"/>
      <c r="E17" s="136"/>
      <c r="F17" s="136"/>
      <c r="G17" s="136"/>
      <c r="H17" s="136"/>
      <c r="I17" s="136"/>
      <c r="J17" s="136"/>
      <c r="K17" s="136"/>
      <c r="L17" s="136"/>
    </row>
    <row r="18" spans="1:12" ht="16.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</row>
    <row r="19" spans="1:12">
      <c r="A19" s="173" t="s">
        <v>2</v>
      </c>
      <c r="B19" s="173" t="s">
        <v>3</v>
      </c>
      <c r="C19" s="173" t="s">
        <v>4</v>
      </c>
      <c r="D19" s="176" t="s">
        <v>5</v>
      </c>
      <c r="E19" s="176" t="s">
        <v>6</v>
      </c>
      <c r="F19" s="186" t="s">
        <v>7</v>
      </c>
      <c r="G19" s="173" t="s">
        <v>8</v>
      </c>
      <c r="H19" s="179" t="s">
        <v>9</v>
      </c>
      <c r="I19" s="180"/>
      <c r="J19" s="179" t="s">
        <v>10</v>
      </c>
      <c r="K19" s="180"/>
      <c r="L19" s="183" t="s">
        <v>11</v>
      </c>
    </row>
    <row r="20" spans="1:12">
      <c r="A20" s="174"/>
      <c r="B20" s="174"/>
      <c r="C20" s="174"/>
      <c r="D20" s="177"/>
      <c r="E20" s="177"/>
      <c r="F20" s="187"/>
      <c r="G20" s="174"/>
      <c r="H20" s="181"/>
      <c r="I20" s="182"/>
      <c r="J20" s="181"/>
      <c r="K20" s="182"/>
      <c r="L20" s="184"/>
    </row>
    <row r="21" spans="1:12">
      <c r="A21" s="175"/>
      <c r="B21" s="175"/>
      <c r="C21" s="175"/>
      <c r="D21" s="178"/>
      <c r="E21" s="178"/>
      <c r="F21" s="188"/>
      <c r="G21" s="175"/>
      <c r="H21" s="2" t="s">
        <v>12</v>
      </c>
      <c r="I21" s="3" t="s">
        <v>13</v>
      </c>
      <c r="J21" s="2" t="s">
        <v>12</v>
      </c>
      <c r="K21" s="3" t="s">
        <v>13</v>
      </c>
      <c r="L21" s="185"/>
    </row>
    <row r="22" spans="1:12">
      <c r="A22" s="3" t="s">
        <v>14</v>
      </c>
      <c r="B22" s="3" t="s">
        <v>15</v>
      </c>
      <c r="C22" s="3" t="s">
        <v>16</v>
      </c>
      <c r="D22" s="3" t="s">
        <v>17</v>
      </c>
      <c r="E22" s="4"/>
      <c r="F22" s="3" t="s">
        <v>18</v>
      </c>
      <c r="G22" s="5" t="s">
        <v>19</v>
      </c>
      <c r="H22" s="5" t="s">
        <v>20</v>
      </c>
      <c r="I22" s="5" t="s">
        <v>21</v>
      </c>
      <c r="J22" s="5" t="s">
        <v>22</v>
      </c>
      <c r="K22" s="5" t="s">
        <v>23</v>
      </c>
      <c r="L22" s="6">
        <v>6</v>
      </c>
    </row>
    <row r="23" spans="1:12">
      <c r="A23" s="22">
        <v>1</v>
      </c>
      <c r="B23" s="23" t="s">
        <v>29</v>
      </c>
      <c r="C23" s="24" t="s">
        <v>62</v>
      </c>
      <c r="D23" s="25">
        <v>1997</v>
      </c>
      <c r="E23" s="25" t="s">
        <v>63</v>
      </c>
      <c r="F23" s="26" t="s">
        <v>26</v>
      </c>
      <c r="G23" s="27">
        <v>3800000</v>
      </c>
      <c r="H23" s="26">
        <v>2</v>
      </c>
      <c r="I23" s="27">
        <f t="shared" ref="I23:I28" si="0">G23*H23</f>
        <v>7600000</v>
      </c>
      <c r="J23" s="26">
        <v>2</v>
      </c>
      <c r="K23" s="27">
        <f t="shared" ref="K23:K54" si="1">J23*G23</f>
        <v>7600000</v>
      </c>
      <c r="L23" s="25"/>
    </row>
    <row r="24" spans="1:12">
      <c r="A24" s="22">
        <v>2</v>
      </c>
      <c r="B24" s="23" t="s">
        <v>36</v>
      </c>
      <c r="C24" s="28">
        <v>5001049</v>
      </c>
      <c r="D24" s="25">
        <v>2003</v>
      </c>
      <c r="E24" s="25" t="s">
        <v>63</v>
      </c>
      <c r="F24" s="26" t="s">
        <v>26</v>
      </c>
      <c r="G24" s="27">
        <v>1500000</v>
      </c>
      <c r="H24" s="26">
        <v>1</v>
      </c>
      <c r="I24" s="27">
        <f t="shared" si="0"/>
        <v>1500000</v>
      </c>
      <c r="J24" s="26">
        <v>1</v>
      </c>
      <c r="K24" s="27">
        <f t="shared" si="1"/>
        <v>1500000</v>
      </c>
      <c r="L24" s="25"/>
    </row>
    <row r="25" spans="1:12">
      <c r="A25" s="22">
        <v>3</v>
      </c>
      <c r="B25" s="29" t="s">
        <v>64</v>
      </c>
      <c r="C25" s="28">
        <v>5001509</v>
      </c>
      <c r="D25" s="25">
        <v>2007</v>
      </c>
      <c r="E25" s="25" t="s">
        <v>63</v>
      </c>
      <c r="F25" s="26" t="s">
        <v>26</v>
      </c>
      <c r="G25" s="27">
        <v>605000</v>
      </c>
      <c r="H25" s="26">
        <v>10</v>
      </c>
      <c r="I25" s="27">
        <f t="shared" si="0"/>
        <v>6050000</v>
      </c>
      <c r="J25" s="26">
        <v>10</v>
      </c>
      <c r="K25" s="27">
        <f t="shared" si="1"/>
        <v>6050000</v>
      </c>
      <c r="L25" s="25"/>
    </row>
    <row r="26" spans="1:12">
      <c r="A26" s="22">
        <v>4</v>
      </c>
      <c r="B26" s="23" t="s">
        <v>37</v>
      </c>
      <c r="C26" s="28">
        <v>5001671</v>
      </c>
      <c r="D26" s="25">
        <v>2008</v>
      </c>
      <c r="E26" s="25" t="s">
        <v>63</v>
      </c>
      <c r="F26" s="26" t="s">
        <v>26</v>
      </c>
      <c r="G26" s="27">
        <v>3500000</v>
      </c>
      <c r="H26" s="26">
        <v>1</v>
      </c>
      <c r="I26" s="27">
        <f t="shared" si="0"/>
        <v>3500000</v>
      </c>
      <c r="J26" s="26">
        <v>1</v>
      </c>
      <c r="K26" s="27">
        <f t="shared" si="1"/>
        <v>3500000</v>
      </c>
      <c r="L26" s="25"/>
    </row>
    <row r="27" spans="1:12">
      <c r="A27" s="22">
        <v>5</v>
      </c>
      <c r="B27" s="23" t="s">
        <v>65</v>
      </c>
      <c r="C27" s="28">
        <v>5000793</v>
      </c>
      <c r="D27" s="25">
        <v>2000</v>
      </c>
      <c r="E27" s="25" t="s">
        <v>63</v>
      </c>
      <c r="F27" s="26" t="s">
        <v>26</v>
      </c>
      <c r="G27" s="27">
        <v>605000</v>
      </c>
      <c r="H27" s="26">
        <v>1</v>
      </c>
      <c r="I27" s="27">
        <f>G27*H27</f>
        <v>605000</v>
      </c>
      <c r="J27" s="26">
        <v>1</v>
      </c>
      <c r="K27" s="27">
        <f t="shared" si="1"/>
        <v>605000</v>
      </c>
      <c r="L27" s="25"/>
    </row>
    <row r="28" spans="1:12">
      <c r="A28" s="22">
        <v>6</v>
      </c>
      <c r="B28" s="23" t="s">
        <v>27</v>
      </c>
      <c r="C28" s="28">
        <v>5000638</v>
      </c>
      <c r="D28" s="25">
        <v>1999</v>
      </c>
      <c r="E28" s="25" t="s">
        <v>63</v>
      </c>
      <c r="F28" s="26" t="s">
        <v>26</v>
      </c>
      <c r="G28" s="27">
        <v>181500</v>
      </c>
      <c r="H28" s="26">
        <v>1</v>
      </c>
      <c r="I28" s="27">
        <f t="shared" si="0"/>
        <v>181500</v>
      </c>
      <c r="J28" s="26">
        <v>1</v>
      </c>
      <c r="K28" s="27">
        <f t="shared" si="1"/>
        <v>181500</v>
      </c>
      <c r="L28" s="25"/>
    </row>
    <row r="29" spans="1:12">
      <c r="A29" s="22">
        <v>7</v>
      </c>
      <c r="B29" s="23" t="s">
        <v>66</v>
      </c>
      <c r="C29" s="28">
        <v>5001764</v>
      </c>
      <c r="D29" s="25">
        <v>2009</v>
      </c>
      <c r="E29" s="25" t="s">
        <v>63</v>
      </c>
      <c r="F29" s="26" t="s">
        <v>26</v>
      </c>
      <c r="G29" s="27">
        <v>1650000</v>
      </c>
      <c r="H29" s="26">
        <v>1</v>
      </c>
      <c r="I29" s="27">
        <f t="shared" ref="I29:I60" si="2">G29*H29</f>
        <v>1650000</v>
      </c>
      <c r="J29" s="26">
        <v>1</v>
      </c>
      <c r="K29" s="27">
        <f t="shared" si="1"/>
        <v>1650000</v>
      </c>
      <c r="L29" s="25"/>
    </row>
    <row r="30" spans="1:12">
      <c r="A30" s="22">
        <v>8</v>
      </c>
      <c r="B30" s="29" t="s">
        <v>28</v>
      </c>
      <c r="C30" s="28">
        <v>5001590</v>
      </c>
      <c r="D30" s="25">
        <v>2007</v>
      </c>
      <c r="E30" s="30" t="s">
        <v>63</v>
      </c>
      <c r="F30" s="28" t="s">
        <v>26</v>
      </c>
      <c r="G30" s="27">
        <v>1760000</v>
      </c>
      <c r="H30" s="26">
        <v>1</v>
      </c>
      <c r="I30" s="27">
        <f t="shared" si="2"/>
        <v>1760000</v>
      </c>
      <c r="J30" s="26">
        <v>1</v>
      </c>
      <c r="K30" s="27">
        <f t="shared" si="1"/>
        <v>1760000</v>
      </c>
      <c r="L30" s="26"/>
    </row>
    <row r="31" spans="1:12">
      <c r="A31" s="22">
        <v>9</v>
      </c>
      <c r="B31" s="29" t="s">
        <v>27</v>
      </c>
      <c r="C31" s="28">
        <v>5000637</v>
      </c>
      <c r="D31" s="25"/>
      <c r="E31" s="30" t="s">
        <v>63</v>
      </c>
      <c r="F31" s="28" t="s">
        <v>26</v>
      </c>
      <c r="G31" s="27">
        <v>348700</v>
      </c>
      <c r="H31" s="26">
        <v>3</v>
      </c>
      <c r="I31" s="27">
        <f t="shared" si="2"/>
        <v>1046100</v>
      </c>
      <c r="J31" s="26">
        <v>3</v>
      </c>
      <c r="K31" s="27">
        <f t="shared" si="1"/>
        <v>1046100</v>
      </c>
      <c r="L31" s="26"/>
    </row>
    <row r="32" spans="1:12">
      <c r="A32" s="22">
        <v>10</v>
      </c>
      <c r="B32" s="29" t="s">
        <v>67</v>
      </c>
      <c r="C32" s="28">
        <v>5001386</v>
      </c>
      <c r="D32" s="25">
        <v>2006</v>
      </c>
      <c r="E32" s="30" t="s">
        <v>63</v>
      </c>
      <c r="F32" s="28" t="s">
        <v>26</v>
      </c>
      <c r="G32" s="27">
        <v>957000</v>
      </c>
      <c r="H32" s="26">
        <v>1</v>
      </c>
      <c r="I32" s="27">
        <f t="shared" si="2"/>
        <v>957000</v>
      </c>
      <c r="J32" s="26">
        <v>1</v>
      </c>
      <c r="K32" s="27">
        <f t="shared" si="1"/>
        <v>957000</v>
      </c>
      <c r="L32" s="26"/>
    </row>
    <row r="33" spans="1:12">
      <c r="A33" s="22">
        <v>11</v>
      </c>
      <c r="B33" s="29" t="s">
        <v>27</v>
      </c>
      <c r="C33" s="28">
        <v>5000637</v>
      </c>
      <c r="D33" s="25"/>
      <c r="E33" s="30" t="s">
        <v>63</v>
      </c>
      <c r="F33" s="28" t="s">
        <v>26</v>
      </c>
      <c r="G33" s="27">
        <v>348700</v>
      </c>
      <c r="H33" s="28">
        <f>43-18</f>
        <v>25</v>
      </c>
      <c r="I33" s="27">
        <f t="shared" si="2"/>
        <v>8717500</v>
      </c>
      <c r="J33" s="26">
        <v>25</v>
      </c>
      <c r="K33" s="27">
        <f t="shared" si="1"/>
        <v>8717500</v>
      </c>
      <c r="L33" s="31"/>
    </row>
    <row r="34" spans="1:12">
      <c r="A34" s="22">
        <v>12</v>
      </c>
      <c r="B34" s="29" t="s">
        <v>27</v>
      </c>
      <c r="C34" s="28">
        <v>5000888</v>
      </c>
      <c r="D34" s="25">
        <v>2001</v>
      </c>
      <c r="E34" s="30" t="s">
        <v>63</v>
      </c>
      <c r="F34" s="28" t="s">
        <v>26</v>
      </c>
      <c r="G34" s="27">
        <v>350000</v>
      </c>
      <c r="H34" s="26">
        <v>42</v>
      </c>
      <c r="I34" s="27">
        <f t="shared" si="2"/>
        <v>14700000</v>
      </c>
      <c r="J34" s="26">
        <v>42</v>
      </c>
      <c r="K34" s="27">
        <f t="shared" si="1"/>
        <v>14700000</v>
      </c>
      <c r="L34" s="26"/>
    </row>
    <row r="35" spans="1:12">
      <c r="A35" s="22">
        <v>13</v>
      </c>
      <c r="B35" s="29" t="s">
        <v>68</v>
      </c>
      <c r="C35" s="28">
        <v>5001106</v>
      </c>
      <c r="D35" s="25">
        <v>2004</v>
      </c>
      <c r="E35" s="30" t="s">
        <v>63</v>
      </c>
      <c r="F35" s="28" t="s">
        <v>26</v>
      </c>
      <c r="G35" s="27">
        <v>2730000</v>
      </c>
      <c r="H35" s="26">
        <v>5</v>
      </c>
      <c r="I35" s="27">
        <f t="shared" si="2"/>
        <v>13650000</v>
      </c>
      <c r="J35" s="26">
        <v>5</v>
      </c>
      <c r="K35" s="27">
        <f t="shared" si="1"/>
        <v>13650000</v>
      </c>
      <c r="L35" s="26"/>
    </row>
    <row r="36" spans="1:12">
      <c r="A36" s="22">
        <v>14</v>
      </c>
      <c r="B36" s="29" t="s">
        <v>69</v>
      </c>
      <c r="C36" s="28">
        <v>5001147</v>
      </c>
      <c r="D36" s="25">
        <v>2005</v>
      </c>
      <c r="E36" s="30" t="s">
        <v>63</v>
      </c>
      <c r="F36" s="28" t="s">
        <v>26</v>
      </c>
      <c r="G36" s="27">
        <v>1900000</v>
      </c>
      <c r="H36" s="26">
        <v>1</v>
      </c>
      <c r="I36" s="27">
        <f t="shared" si="2"/>
        <v>1900000</v>
      </c>
      <c r="J36" s="26">
        <v>1</v>
      </c>
      <c r="K36" s="27">
        <f t="shared" si="1"/>
        <v>1900000</v>
      </c>
      <c r="L36" s="26"/>
    </row>
    <row r="37" spans="1:12">
      <c r="A37" s="22">
        <v>15</v>
      </c>
      <c r="B37" s="29" t="s">
        <v>64</v>
      </c>
      <c r="C37" s="28">
        <v>5001509</v>
      </c>
      <c r="D37" s="25">
        <v>2007</v>
      </c>
      <c r="E37" s="30" t="s">
        <v>63</v>
      </c>
      <c r="F37" s="28" t="s">
        <v>26</v>
      </c>
      <c r="G37" s="27">
        <v>605000</v>
      </c>
      <c r="H37" s="26">
        <f>99-14</f>
        <v>85</v>
      </c>
      <c r="I37" s="27">
        <f t="shared" si="2"/>
        <v>51425000</v>
      </c>
      <c r="J37" s="26">
        <v>85</v>
      </c>
      <c r="K37" s="27">
        <f t="shared" si="1"/>
        <v>51425000</v>
      </c>
      <c r="L37" s="26"/>
    </row>
    <row r="38" spans="1:12">
      <c r="A38" s="22">
        <v>16</v>
      </c>
      <c r="B38" s="29" t="s">
        <v>70</v>
      </c>
      <c r="C38" s="28" t="s">
        <v>71</v>
      </c>
      <c r="D38" s="30">
        <v>2010</v>
      </c>
      <c r="E38" s="30" t="s">
        <v>63</v>
      </c>
      <c r="F38" s="28" t="s">
        <v>26</v>
      </c>
      <c r="G38" s="32">
        <v>3500000</v>
      </c>
      <c r="H38" s="28">
        <v>1</v>
      </c>
      <c r="I38" s="27">
        <f t="shared" si="2"/>
        <v>3500000</v>
      </c>
      <c r="J38" s="28">
        <v>1</v>
      </c>
      <c r="K38" s="27">
        <f t="shared" si="1"/>
        <v>3500000</v>
      </c>
      <c r="L38" s="28"/>
    </row>
    <row r="39" spans="1:12">
      <c r="A39" s="22">
        <v>17</v>
      </c>
      <c r="B39" s="29" t="s">
        <v>72</v>
      </c>
      <c r="C39" s="28" t="s">
        <v>73</v>
      </c>
      <c r="D39" s="30">
        <v>2011</v>
      </c>
      <c r="E39" s="30" t="s">
        <v>63</v>
      </c>
      <c r="F39" s="28" t="s">
        <v>26</v>
      </c>
      <c r="G39" s="32">
        <v>420000</v>
      </c>
      <c r="H39" s="28">
        <v>3</v>
      </c>
      <c r="I39" s="27">
        <f t="shared" si="2"/>
        <v>1260000</v>
      </c>
      <c r="J39" s="28">
        <v>3</v>
      </c>
      <c r="K39" s="27">
        <f t="shared" si="1"/>
        <v>1260000</v>
      </c>
      <c r="L39" s="28"/>
    </row>
    <row r="40" spans="1:12">
      <c r="A40" s="22">
        <v>18</v>
      </c>
      <c r="B40" s="29" t="s">
        <v>74</v>
      </c>
      <c r="C40" s="28" t="s">
        <v>75</v>
      </c>
      <c r="D40" s="30">
        <v>2011</v>
      </c>
      <c r="E40" s="30" t="s">
        <v>63</v>
      </c>
      <c r="F40" s="28" t="s">
        <v>26</v>
      </c>
      <c r="G40" s="32">
        <v>71995</v>
      </c>
      <c r="H40" s="33">
        <v>150</v>
      </c>
      <c r="I40" s="27">
        <f t="shared" si="2"/>
        <v>10799250</v>
      </c>
      <c r="J40" s="33">
        <v>150</v>
      </c>
      <c r="K40" s="27">
        <f t="shared" si="1"/>
        <v>10799250</v>
      </c>
      <c r="L40" s="28"/>
    </row>
    <row r="41" spans="1:12">
      <c r="A41" s="102">
        <v>19</v>
      </c>
      <c r="B41" s="4" t="s">
        <v>76</v>
      </c>
      <c r="C41" s="7">
        <v>5001836</v>
      </c>
      <c r="D41" s="103">
        <v>2009</v>
      </c>
      <c r="E41" s="104" t="s">
        <v>63</v>
      </c>
      <c r="F41" s="7" t="s">
        <v>26</v>
      </c>
      <c r="G41" s="105">
        <v>3850000</v>
      </c>
      <c r="H41" s="106">
        <v>10</v>
      </c>
      <c r="I41" s="105">
        <f t="shared" si="2"/>
        <v>38500000</v>
      </c>
      <c r="J41" s="106">
        <v>10</v>
      </c>
      <c r="K41" s="105">
        <f t="shared" si="1"/>
        <v>38500000</v>
      </c>
      <c r="L41" s="106"/>
    </row>
    <row r="42" spans="1:12">
      <c r="A42" s="22">
        <v>20</v>
      </c>
      <c r="B42" s="29" t="s">
        <v>77</v>
      </c>
      <c r="C42" s="28" t="s">
        <v>78</v>
      </c>
      <c r="D42" s="25">
        <v>2009</v>
      </c>
      <c r="E42" s="30" t="s">
        <v>63</v>
      </c>
      <c r="F42" s="28" t="s">
        <v>26</v>
      </c>
      <c r="G42" s="27">
        <v>3850000</v>
      </c>
      <c r="H42" s="26">
        <v>10</v>
      </c>
      <c r="I42" s="27">
        <f t="shared" si="2"/>
        <v>38500000</v>
      </c>
      <c r="J42" s="26">
        <v>10</v>
      </c>
      <c r="K42" s="27">
        <f t="shared" si="1"/>
        <v>38500000</v>
      </c>
      <c r="L42" s="26"/>
    </row>
    <row r="43" spans="1:12">
      <c r="A43" s="22">
        <v>21</v>
      </c>
      <c r="B43" s="29" t="s">
        <v>79</v>
      </c>
      <c r="C43" s="28" t="s">
        <v>80</v>
      </c>
      <c r="D43" s="25">
        <v>2009</v>
      </c>
      <c r="E43" s="30" t="s">
        <v>63</v>
      </c>
      <c r="F43" s="28" t="s">
        <v>26</v>
      </c>
      <c r="G43" s="27">
        <v>3850000</v>
      </c>
      <c r="H43" s="26">
        <v>25</v>
      </c>
      <c r="I43" s="27">
        <f t="shared" si="2"/>
        <v>96250000</v>
      </c>
      <c r="J43" s="26">
        <v>25</v>
      </c>
      <c r="K43" s="27">
        <f t="shared" si="1"/>
        <v>96250000</v>
      </c>
      <c r="L43" s="26"/>
    </row>
    <row r="44" spans="1:12">
      <c r="A44" s="22">
        <v>22</v>
      </c>
      <c r="B44" s="29" t="s">
        <v>76</v>
      </c>
      <c r="C44" s="28" t="s">
        <v>81</v>
      </c>
      <c r="D44" s="25">
        <v>2009</v>
      </c>
      <c r="E44" s="30" t="s">
        <v>63</v>
      </c>
      <c r="F44" s="28" t="s">
        <v>26</v>
      </c>
      <c r="G44" s="27">
        <v>3850000</v>
      </c>
      <c r="H44" s="26">
        <v>21</v>
      </c>
      <c r="I44" s="27">
        <f t="shared" si="2"/>
        <v>80850000</v>
      </c>
      <c r="J44" s="26">
        <v>21</v>
      </c>
      <c r="K44" s="27">
        <f t="shared" si="1"/>
        <v>80850000</v>
      </c>
      <c r="L44" s="26"/>
    </row>
    <row r="45" spans="1:12">
      <c r="A45" s="22">
        <v>23</v>
      </c>
      <c r="B45" s="29" t="s">
        <v>76</v>
      </c>
      <c r="C45" s="28" t="s">
        <v>82</v>
      </c>
      <c r="D45" s="25">
        <v>2009</v>
      </c>
      <c r="E45" s="30" t="s">
        <v>63</v>
      </c>
      <c r="F45" s="28" t="s">
        <v>26</v>
      </c>
      <c r="G45" s="27">
        <v>3850000</v>
      </c>
      <c r="H45" s="26">
        <v>25</v>
      </c>
      <c r="I45" s="27">
        <f t="shared" si="2"/>
        <v>96250000</v>
      </c>
      <c r="J45" s="26">
        <v>25</v>
      </c>
      <c r="K45" s="27">
        <f t="shared" si="1"/>
        <v>96250000</v>
      </c>
      <c r="L45" s="26"/>
    </row>
    <row r="46" spans="1:12">
      <c r="A46" s="22">
        <v>24</v>
      </c>
      <c r="B46" s="29" t="s">
        <v>31</v>
      </c>
      <c r="C46" s="28" t="s">
        <v>83</v>
      </c>
      <c r="D46" s="25">
        <v>2009</v>
      </c>
      <c r="E46" s="30" t="s">
        <v>63</v>
      </c>
      <c r="F46" s="28" t="s">
        <v>26</v>
      </c>
      <c r="G46" s="27">
        <v>950000</v>
      </c>
      <c r="H46" s="26">
        <v>100</v>
      </c>
      <c r="I46" s="27">
        <f t="shared" si="2"/>
        <v>95000000</v>
      </c>
      <c r="J46" s="26">
        <v>100</v>
      </c>
      <c r="K46" s="27">
        <f t="shared" si="1"/>
        <v>95000000</v>
      </c>
      <c r="L46" s="26"/>
    </row>
    <row r="47" spans="1:12">
      <c r="A47" s="22">
        <v>25</v>
      </c>
      <c r="B47" s="29" t="s">
        <v>84</v>
      </c>
      <c r="C47" s="28">
        <v>5001806</v>
      </c>
      <c r="D47" s="25">
        <v>2009</v>
      </c>
      <c r="E47" s="30" t="s">
        <v>63</v>
      </c>
      <c r="F47" s="28" t="s">
        <v>26</v>
      </c>
      <c r="G47" s="27">
        <v>3850000</v>
      </c>
      <c r="H47" s="26">
        <v>15</v>
      </c>
      <c r="I47" s="27">
        <f t="shared" si="2"/>
        <v>57750000</v>
      </c>
      <c r="J47" s="26">
        <v>15</v>
      </c>
      <c r="K47" s="27">
        <f t="shared" si="1"/>
        <v>57750000</v>
      </c>
      <c r="L47" s="26"/>
    </row>
    <row r="48" spans="1:12">
      <c r="A48" s="22">
        <v>26</v>
      </c>
      <c r="B48" s="29" t="s">
        <v>27</v>
      </c>
      <c r="C48" s="28">
        <v>5001807</v>
      </c>
      <c r="D48" s="25">
        <v>2009</v>
      </c>
      <c r="E48" s="30" t="s">
        <v>63</v>
      </c>
      <c r="F48" s="28" t="s">
        <v>26</v>
      </c>
      <c r="G48" s="27">
        <v>950000</v>
      </c>
      <c r="H48" s="26">
        <v>35</v>
      </c>
      <c r="I48" s="27">
        <f t="shared" si="2"/>
        <v>33250000</v>
      </c>
      <c r="J48" s="26">
        <v>35</v>
      </c>
      <c r="K48" s="27">
        <f t="shared" si="1"/>
        <v>33250000</v>
      </c>
      <c r="L48" s="26"/>
    </row>
    <row r="49" spans="1:12">
      <c r="A49" s="22">
        <v>27</v>
      </c>
      <c r="B49" s="29" t="s">
        <v>84</v>
      </c>
      <c r="C49" s="28">
        <v>5001808</v>
      </c>
      <c r="D49" s="25">
        <v>2009</v>
      </c>
      <c r="E49" s="30" t="s">
        <v>63</v>
      </c>
      <c r="F49" s="28" t="s">
        <v>26</v>
      </c>
      <c r="G49" s="27">
        <v>3850000</v>
      </c>
      <c r="H49" s="26">
        <v>25</v>
      </c>
      <c r="I49" s="27">
        <f t="shared" si="2"/>
        <v>96250000</v>
      </c>
      <c r="J49" s="26">
        <v>25</v>
      </c>
      <c r="K49" s="27">
        <f t="shared" si="1"/>
        <v>96250000</v>
      </c>
      <c r="L49" s="26"/>
    </row>
    <row r="50" spans="1:12">
      <c r="A50" s="22">
        <v>28</v>
      </c>
      <c r="B50" s="29" t="s">
        <v>27</v>
      </c>
      <c r="C50" s="28">
        <v>5001809</v>
      </c>
      <c r="D50" s="25">
        <v>2009</v>
      </c>
      <c r="E50" s="30" t="s">
        <v>63</v>
      </c>
      <c r="F50" s="28" t="s">
        <v>26</v>
      </c>
      <c r="G50" s="27">
        <v>950000</v>
      </c>
      <c r="H50" s="26">
        <v>100</v>
      </c>
      <c r="I50" s="27">
        <f t="shared" si="2"/>
        <v>95000000</v>
      </c>
      <c r="J50" s="26">
        <v>100</v>
      </c>
      <c r="K50" s="27">
        <f t="shared" si="1"/>
        <v>95000000</v>
      </c>
      <c r="L50" s="26"/>
    </row>
    <row r="51" spans="1:12">
      <c r="A51" s="22">
        <v>29</v>
      </c>
      <c r="B51" s="29" t="s">
        <v>85</v>
      </c>
      <c r="C51" s="24" t="s">
        <v>86</v>
      </c>
      <c r="D51" s="25"/>
      <c r="E51" s="30" t="s">
        <v>63</v>
      </c>
      <c r="F51" s="28" t="s">
        <v>87</v>
      </c>
      <c r="G51" s="27">
        <v>600000</v>
      </c>
      <c r="H51" s="26">
        <v>1</v>
      </c>
      <c r="I51" s="27">
        <f t="shared" si="2"/>
        <v>600000</v>
      </c>
      <c r="J51" s="26">
        <v>1</v>
      </c>
      <c r="K51" s="27">
        <f t="shared" si="1"/>
        <v>600000</v>
      </c>
      <c r="L51" s="26"/>
    </row>
    <row r="52" spans="1:12">
      <c r="A52" s="22">
        <v>30</v>
      </c>
      <c r="B52" s="29" t="s">
        <v>24</v>
      </c>
      <c r="C52" s="28">
        <v>5000779</v>
      </c>
      <c r="D52" s="25">
        <v>2000</v>
      </c>
      <c r="E52" s="30" t="s">
        <v>63</v>
      </c>
      <c r="F52" s="28" t="s">
        <v>25</v>
      </c>
      <c r="G52" s="27">
        <v>489500</v>
      </c>
      <c r="H52" s="34">
        <f>100-44-16</f>
        <v>40</v>
      </c>
      <c r="I52" s="27">
        <f t="shared" si="2"/>
        <v>19580000</v>
      </c>
      <c r="J52" s="26">
        <v>40</v>
      </c>
      <c r="K52" s="27">
        <f t="shared" si="1"/>
        <v>19580000</v>
      </c>
      <c r="L52" s="31"/>
    </row>
    <row r="53" spans="1:12">
      <c r="A53" s="22">
        <v>31</v>
      </c>
      <c r="B53" s="29" t="s">
        <v>30</v>
      </c>
      <c r="C53" s="28">
        <v>5001004</v>
      </c>
      <c r="D53" s="25">
        <v>2002</v>
      </c>
      <c r="E53" s="30" t="s">
        <v>63</v>
      </c>
      <c r="F53" s="28" t="s">
        <v>25</v>
      </c>
      <c r="G53" s="27">
        <v>462000</v>
      </c>
      <c r="H53" s="26">
        <v>90</v>
      </c>
      <c r="I53" s="27">
        <f t="shared" si="2"/>
        <v>41580000</v>
      </c>
      <c r="J53" s="26">
        <v>90</v>
      </c>
      <c r="K53" s="27">
        <f t="shared" si="1"/>
        <v>41580000</v>
      </c>
      <c r="L53" s="26"/>
    </row>
    <row r="54" spans="1:12">
      <c r="A54" s="22">
        <v>32</v>
      </c>
      <c r="B54" s="29" t="s">
        <v>88</v>
      </c>
      <c r="C54" s="28">
        <v>5001035</v>
      </c>
      <c r="D54" s="25">
        <v>2003</v>
      </c>
      <c r="E54" s="30" t="s">
        <v>63</v>
      </c>
      <c r="F54" s="28" t="s">
        <v>25</v>
      </c>
      <c r="G54" s="27">
        <v>1100000</v>
      </c>
      <c r="H54" s="26">
        <v>1</v>
      </c>
      <c r="I54" s="27">
        <f t="shared" si="2"/>
        <v>1100000</v>
      </c>
      <c r="J54" s="26">
        <v>1</v>
      </c>
      <c r="K54" s="27">
        <f t="shared" si="1"/>
        <v>1100000</v>
      </c>
      <c r="L54" s="26"/>
    </row>
    <row r="55" spans="1:12">
      <c r="A55" s="22">
        <v>33</v>
      </c>
      <c r="B55" s="29" t="s">
        <v>28</v>
      </c>
      <c r="C55" s="28">
        <v>5001042</v>
      </c>
      <c r="D55" s="25">
        <v>2003</v>
      </c>
      <c r="E55" s="30" t="s">
        <v>63</v>
      </c>
      <c r="F55" s="28" t="s">
        <v>26</v>
      </c>
      <c r="G55" s="27">
        <v>1795500</v>
      </c>
      <c r="H55" s="26">
        <v>2</v>
      </c>
      <c r="I55" s="27">
        <f t="shared" si="2"/>
        <v>3591000</v>
      </c>
      <c r="J55" s="26">
        <v>2</v>
      </c>
      <c r="K55" s="27">
        <f t="shared" ref="K55:K86" si="3">J55*G55</f>
        <v>3591000</v>
      </c>
      <c r="L55" s="26"/>
    </row>
    <row r="56" spans="1:12">
      <c r="A56" s="22">
        <v>34</v>
      </c>
      <c r="B56" s="29" t="s">
        <v>88</v>
      </c>
      <c r="C56" s="28">
        <v>5001045</v>
      </c>
      <c r="D56" s="25">
        <v>2003</v>
      </c>
      <c r="E56" s="30" t="s">
        <v>63</v>
      </c>
      <c r="F56" s="28" t="s">
        <v>25</v>
      </c>
      <c r="G56" s="27">
        <v>850000</v>
      </c>
      <c r="H56" s="26">
        <v>4</v>
      </c>
      <c r="I56" s="27">
        <f t="shared" si="2"/>
        <v>3400000</v>
      </c>
      <c r="J56" s="26">
        <v>4</v>
      </c>
      <c r="K56" s="27">
        <f t="shared" si="3"/>
        <v>3400000</v>
      </c>
      <c r="L56" s="26"/>
    </row>
    <row r="57" spans="1:12">
      <c r="A57" s="22">
        <v>35</v>
      </c>
      <c r="B57" s="29" t="s">
        <v>88</v>
      </c>
      <c r="C57" s="28">
        <v>5001050</v>
      </c>
      <c r="D57" s="25">
        <v>2003</v>
      </c>
      <c r="E57" s="30" t="s">
        <v>63</v>
      </c>
      <c r="F57" s="28" t="s">
        <v>25</v>
      </c>
      <c r="G57" s="27">
        <v>850000</v>
      </c>
      <c r="H57" s="26">
        <v>4</v>
      </c>
      <c r="I57" s="27">
        <f t="shared" si="2"/>
        <v>3400000</v>
      </c>
      <c r="J57" s="26">
        <v>4</v>
      </c>
      <c r="K57" s="27">
        <f t="shared" si="3"/>
        <v>3400000</v>
      </c>
      <c r="L57" s="26"/>
    </row>
    <row r="58" spans="1:12">
      <c r="A58" s="22">
        <v>36</v>
      </c>
      <c r="B58" s="29" t="s">
        <v>32</v>
      </c>
      <c r="C58" s="28">
        <v>5001061</v>
      </c>
      <c r="D58" s="25">
        <v>2003</v>
      </c>
      <c r="E58" s="30" t="s">
        <v>63</v>
      </c>
      <c r="F58" s="28" t="s">
        <v>26</v>
      </c>
      <c r="G58" s="27">
        <v>1634125</v>
      </c>
      <c r="H58" s="26">
        <v>10</v>
      </c>
      <c r="I58" s="27">
        <f t="shared" si="2"/>
        <v>16341250</v>
      </c>
      <c r="J58" s="26">
        <v>10</v>
      </c>
      <c r="K58" s="27">
        <f t="shared" si="3"/>
        <v>16341250</v>
      </c>
      <c r="L58" s="26"/>
    </row>
    <row r="59" spans="1:12">
      <c r="A59" s="22">
        <v>37</v>
      </c>
      <c r="B59" s="29" t="s">
        <v>89</v>
      </c>
      <c r="C59" s="28">
        <v>5001088</v>
      </c>
      <c r="D59" s="25">
        <v>2003</v>
      </c>
      <c r="E59" s="30" t="s">
        <v>63</v>
      </c>
      <c r="F59" s="28" t="s">
        <v>26</v>
      </c>
      <c r="G59" s="27">
        <v>315000</v>
      </c>
      <c r="H59" s="26">
        <v>7</v>
      </c>
      <c r="I59" s="27">
        <f t="shared" si="2"/>
        <v>2205000</v>
      </c>
      <c r="J59" s="26">
        <v>7</v>
      </c>
      <c r="K59" s="27">
        <f t="shared" si="3"/>
        <v>2205000</v>
      </c>
      <c r="L59" s="26"/>
    </row>
    <row r="60" spans="1:12">
      <c r="A60" s="22">
        <v>38</v>
      </c>
      <c r="B60" s="29" t="s">
        <v>30</v>
      </c>
      <c r="C60" s="28">
        <v>5001105</v>
      </c>
      <c r="D60" s="25">
        <v>2004</v>
      </c>
      <c r="E60" s="30" t="s">
        <v>63</v>
      </c>
      <c r="F60" s="28" t="s">
        <v>25</v>
      </c>
      <c r="G60" s="27">
        <v>514500</v>
      </c>
      <c r="H60" s="26">
        <f>125-40</f>
        <v>85</v>
      </c>
      <c r="I60" s="27">
        <f t="shared" si="2"/>
        <v>43732500</v>
      </c>
      <c r="J60" s="26">
        <v>85</v>
      </c>
      <c r="K60" s="27">
        <f t="shared" si="3"/>
        <v>43732500</v>
      </c>
      <c r="L60" s="31"/>
    </row>
    <row r="61" spans="1:12">
      <c r="A61" s="22">
        <v>39</v>
      </c>
      <c r="B61" s="35" t="s">
        <v>33</v>
      </c>
      <c r="C61" s="28">
        <v>5001111</v>
      </c>
      <c r="D61" s="25">
        <v>2004</v>
      </c>
      <c r="E61" s="30" t="s">
        <v>63</v>
      </c>
      <c r="F61" s="28" t="s">
        <v>25</v>
      </c>
      <c r="G61" s="27">
        <v>987000</v>
      </c>
      <c r="H61" s="26">
        <v>6</v>
      </c>
      <c r="I61" s="27">
        <f t="shared" ref="I61:I92" si="4">G61*H61</f>
        <v>5922000</v>
      </c>
      <c r="J61" s="26">
        <v>6</v>
      </c>
      <c r="K61" s="27">
        <f t="shared" si="3"/>
        <v>5922000</v>
      </c>
      <c r="L61" s="26"/>
    </row>
    <row r="62" spans="1:12">
      <c r="A62" s="22">
        <v>40</v>
      </c>
      <c r="B62" s="29" t="s">
        <v>90</v>
      </c>
      <c r="C62" s="28">
        <v>5001119</v>
      </c>
      <c r="D62" s="25">
        <v>2004</v>
      </c>
      <c r="E62" s="30" t="s">
        <v>63</v>
      </c>
      <c r="F62" s="28" t="s">
        <v>26</v>
      </c>
      <c r="G62" s="27">
        <v>315000</v>
      </c>
      <c r="H62" s="26">
        <v>5</v>
      </c>
      <c r="I62" s="27">
        <f t="shared" si="4"/>
        <v>1575000</v>
      </c>
      <c r="J62" s="26">
        <v>5</v>
      </c>
      <c r="K62" s="27">
        <f t="shared" si="3"/>
        <v>1575000</v>
      </c>
      <c r="L62" s="26"/>
    </row>
    <row r="63" spans="1:12">
      <c r="A63" s="22">
        <v>41</v>
      </c>
      <c r="B63" s="29" t="s">
        <v>91</v>
      </c>
      <c r="C63" s="28">
        <v>5001152</v>
      </c>
      <c r="D63" s="25">
        <v>2005</v>
      </c>
      <c r="E63" s="30" t="s">
        <v>63</v>
      </c>
      <c r="F63" s="28" t="s">
        <v>26</v>
      </c>
      <c r="G63" s="27">
        <v>1700000</v>
      </c>
      <c r="H63" s="26">
        <v>7</v>
      </c>
      <c r="I63" s="27">
        <f t="shared" si="4"/>
        <v>11900000</v>
      </c>
      <c r="J63" s="26">
        <v>7</v>
      </c>
      <c r="K63" s="27">
        <f t="shared" si="3"/>
        <v>11900000</v>
      </c>
      <c r="L63" s="26"/>
    </row>
    <row r="64" spans="1:12">
      <c r="A64" s="22">
        <v>42</v>
      </c>
      <c r="B64" s="29" t="s">
        <v>85</v>
      </c>
      <c r="C64" s="28">
        <v>5001154</v>
      </c>
      <c r="D64" s="25">
        <v>2005</v>
      </c>
      <c r="E64" s="30" t="s">
        <v>63</v>
      </c>
      <c r="F64" s="28" t="s">
        <v>87</v>
      </c>
      <c r="G64" s="27">
        <v>450000</v>
      </c>
      <c r="H64" s="26">
        <v>8</v>
      </c>
      <c r="I64" s="27">
        <f t="shared" si="4"/>
        <v>3600000</v>
      </c>
      <c r="J64" s="26">
        <v>8</v>
      </c>
      <c r="K64" s="27">
        <f t="shared" si="3"/>
        <v>3600000</v>
      </c>
      <c r="L64" s="26"/>
    </row>
    <row r="65" spans="1:12">
      <c r="A65" s="22">
        <v>43</v>
      </c>
      <c r="B65" s="29" t="s">
        <v>92</v>
      </c>
      <c r="C65" s="28">
        <v>5001155</v>
      </c>
      <c r="D65" s="25">
        <v>2005</v>
      </c>
      <c r="E65" s="30" t="s">
        <v>63</v>
      </c>
      <c r="F65" s="28" t="s">
        <v>26</v>
      </c>
      <c r="G65" s="27">
        <v>300000</v>
      </c>
      <c r="H65" s="26">
        <v>4</v>
      </c>
      <c r="I65" s="27">
        <f t="shared" si="4"/>
        <v>1200000</v>
      </c>
      <c r="J65" s="26">
        <v>4</v>
      </c>
      <c r="K65" s="27">
        <f t="shared" si="3"/>
        <v>1200000</v>
      </c>
      <c r="L65" s="26"/>
    </row>
    <row r="66" spans="1:12">
      <c r="A66" s="22">
        <v>44</v>
      </c>
      <c r="B66" s="29" t="s">
        <v>41</v>
      </c>
      <c r="C66" s="28">
        <v>5001166</v>
      </c>
      <c r="D66" s="25">
        <v>2005</v>
      </c>
      <c r="E66" s="30" t="s">
        <v>63</v>
      </c>
      <c r="F66" s="28" t="s">
        <v>26</v>
      </c>
      <c r="G66" s="27">
        <v>365000</v>
      </c>
      <c r="H66" s="26">
        <v>15</v>
      </c>
      <c r="I66" s="27">
        <f t="shared" si="4"/>
        <v>5475000</v>
      </c>
      <c r="J66" s="26">
        <v>15</v>
      </c>
      <c r="K66" s="27">
        <f t="shared" si="3"/>
        <v>5475000</v>
      </c>
      <c r="L66" s="26"/>
    </row>
    <row r="67" spans="1:12">
      <c r="A67" s="22">
        <v>45</v>
      </c>
      <c r="B67" s="29" t="s">
        <v>93</v>
      </c>
      <c r="C67" s="28">
        <v>5001188</v>
      </c>
      <c r="D67" s="25">
        <v>2005</v>
      </c>
      <c r="E67" s="30" t="s">
        <v>63</v>
      </c>
      <c r="F67" s="28" t="s">
        <v>25</v>
      </c>
      <c r="G67" s="27">
        <v>550000</v>
      </c>
      <c r="H67" s="26">
        <v>50</v>
      </c>
      <c r="I67" s="27">
        <f t="shared" si="4"/>
        <v>27500000</v>
      </c>
      <c r="J67" s="26">
        <v>50</v>
      </c>
      <c r="K67" s="27">
        <f t="shared" si="3"/>
        <v>27500000</v>
      </c>
      <c r="L67" s="26"/>
    </row>
    <row r="68" spans="1:12">
      <c r="A68" s="22">
        <v>46</v>
      </c>
      <c r="B68" s="29" t="s">
        <v>90</v>
      </c>
      <c r="C68" s="28">
        <v>5001190</v>
      </c>
      <c r="D68" s="25">
        <v>2005</v>
      </c>
      <c r="E68" s="30" t="s">
        <v>63</v>
      </c>
      <c r="F68" s="28" t="s">
        <v>26</v>
      </c>
      <c r="G68" s="27">
        <v>368000</v>
      </c>
      <c r="H68" s="26">
        <v>4</v>
      </c>
      <c r="I68" s="27">
        <f t="shared" si="4"/>
        <v>1472000</v>
      </c>
      <c r="J68" s="26">
        <v>4</v>
      </c>
      <c r="K68" s="27">
        <f t="shared" si="3"/>
        <v>1472000</v>
      </c>
      <c r="L68" s="26"/>
    </row>
    <row r="69" spans="1:12">
      <c r="A69" s="22">
        <v>47</v>
      </c>
      <c r="B69" s="29" t="s">
        <v>41</v>
      </c>
      <c r="C69" s="28">
        <v>5001214</v>
      </c>
      <c r="D69" s="25">
        <v>2006</v>
      </c>
      <c r="E69" s="30" t="s">
        <v>63</v>
      </c>
      <c r="F69" s="28" t="s">
        <v>26</v>
      </c>
      <c r="G69" s="27">
        <v>385000</v>
      </c>
      <c r="H69" s="26">
        <v>7</v>
      </c>
      <c r="I69" s="27">
        <f t="shared" si="4"/>
        <v>2695000</v>
      </c>
      <c r="J69" s="26">
        <v>7</v>
      </c>
      <c r="K69" s="27">
        <f t="shared" si="3"/>
        <v>2695000</v>
      </c>
      <c r="L69" s="26"/>
    </row>
    <row r="70" spans="1:12">
      <c r="A70" s="22">
        <v>48</v>
      </c>
      <c r="B70" s="29" t="s">
        <v>34</v>
      </c>
      <c r="C70" s="28">
        <v>5001217</v>
      </c>
      <c r="D70" s="25">
        <v>2006</v>
      </c>
      <c r="E70" s="30" t="s">
        <v>63</v>
      </c>
      <c r="F70" s="28" t="s">
        <v>25</v>
      </c>
      <c r="G70" s="27">
        <v>550000</v>
      </c>
      <c r="H70" s="26">
        <v>107</v>
      </c>
      <c r="I70" s="27">
        <f t="shared" si="4"/>
        <v>58850000</v>
      </c>
      <c r="J70" s="26">
        <v>107</v>
      </c>
      <c r="K70" s="27">
        <f t="shared" si="3"/>
        <v>58850000</v>
      </c>
      <c r="L70" s="26"/>
    </row>
    <row r="71" spans="1:12">
      <c r="A71" s="22">
        <v>49</v>
      </c>
      <c r="B71" s="29" t="s">
        <v>34</v>
      </c>
      <c r="C71" s="28">
        <v>5001334</v>
      </c>
      <c r="D71" s="25">
        <v>2006</v>
      </c>
      <c r="E71" s="30" t="s">
        <v>63</v>
      </c>
      <c r="F71" s="28" t="s">
        <v>25</v>
      </c>
      <c r="G71" s="27">
        <v>660000</v>
      </c>
      <c r="H71" s="26">
        <v>100</v>
      </c>
      <c r="I71" s="27">
        <f t="shared" si="4"/>
        <v>66000000</v>
      </c>
      <c r="J71" s="26">
        <v>100</v>
      </c>
      <c r="K71" s="27">
        <f t="shared" si="3"/>
        <v>66000000</v>
      </c>
      <c r="L71" s="26"/>
    </row>
    <row r="72" spans="1:12">
      <c r="A72" s="22">
        <v>50</v>
      </c>
      <c r="B72" s="29" t="s">
        <v>35</v>
      </c>
      <c r="C72" s="28">
        <v>5001342</v>
      </c>
      <c r="D72" s="25">
        <v>2006</v>
      </c>
      <c r="E72" s="30" t="s">
        <v>63</v>
      </c>
      <c r="F72" s="28" t="s">
        <v>26</v>
      </c>
      <c r="G72" s="27">
        <v>660000</v>
      </c>
      <c r="H72" s="26">
        <v>90</v>
      </c>
      <c r="I72" s="27">
        <f t="shared" si="4"/>
        <v>59400000</v>
      </c>
      <c r="J72" s="26">
        <v>90</v>
      </c>
      <c r="K72" s="27">
        <f t="shared" si="3"/>
        <v>59400000</v>
      </c>
      <c r="L72" s="26"/>
    </row>
    <row r="73" spans="1:12">
      <c r="A73" s="22">
        <v>51</v>
      </c>
      <c r="B73" s="29" t="s">
        <v>38</v>
      </c>
      <c r="C73" s="28">
        <v>5001691</v>
      </c>
      <c r="D73" s="25">
        <v>2008</v>
      </c>
      <c r="E73" s="30" t="s">
        <v>63</v>
      </c>
      <c r="F73" s="28" t="s">
        <v>25</v>
      </c>
      <c r="G73" s="27">
        <v>840000</v>
      </c>
      <c r="H73" s="26">
        <v>6</v>
      </c>
      <c r="I73" s="27">
        <f t="shared" si="4"/>
        <v>5040000</v>
      </c>
      <c r="J73" s="26">
        <v>6</v>
      </c>
      <c r="K73" s="27">
        <f t="shared" si="3"/>
        <v>5040000</v>
      </c>
      <c r="L73" s="26"/>
    </row>
    <row r="74" spans="1:12">
      <c r="A74" s="22">
        <v>52</v>
      </c>
      <c r="B74" s="29" t="s">
        <v>39</v>
      </c>
      <c r="C74" s="28">
        <v>5001765</v>
      </c>
      <c r="D74" s="25">
        <v>2009</v>
      </c>
      <c r="E74" s="30" t="s">
        <v>63</v>
      </c>
      <c r="F74" s="28" t="s">
        <v>26</v>
      </c>
      <c r="G74" s="27">
        <v>1650000</v>
      </c>
      <c r="H74" s="26">
        <v>12</v>
      </c>
      <c r="I74" s="27">
        <f t="shared" si="4"/>
        <v>19800000</v>
      </c>
      <c r="J74" s="26">
        <v>12</v>
      </c>
      <c r="K74" s="27">
        <f t="shared" si="3"/>
        <v>19800000</v>
      </c>
      <c r="L74" s="26"/>
    </row>
    <row r="75" spans="1:12">
      <c r="A75" s="22">
        <v>53</v>
      </c>
      <c r="B75" s="29" t="s">
        <v>94</v>
      </c>
      <c r="C75" s="28">
        <v>5001769</v>
      </c>
      <c r="D75" s="25">
        <v>2009</v>
      </c>
      <c r="E75" s="30" t="s">
        <v>63</v>
      </c>
      <c r="F75" s="28" t="s">
        <v>26</v>
      </c>
      <c r="G75" s="27">
        <v>2200000</v>
      </c>
      <c r="H75" s="26">
        <v>1</v>
      </c>
      <c r="I75" s="27">
        <f t="shared" si="4"/>
        <v>2200000</v>
      </c>
      <c r="J75" s="26">
        <v>1</v>
      </c>
      <c r="K75" s="27">
        <f t="shared" si="3"/>
        <v>2200000</v>
      </c>
      <c r="L75" s="26"/>
    </row>
    <row r="76" spans="1:12">
      <c r="A76" s="22">
        <v>54</v>
      </c>
      <c r="B76" s="29" t="s">
        <v>95</v>
      </c>
      <c r="C76" s="28">
        <v>5001770</v>
      </c>
      <c r="D76" s="25">
        <v>2009</v>
      </c>
      <c r="E76" s="30" t="s">
        <v>63</v>
      </c>
      <c r="F76" s="28" t="s">
        <v>26</v>
      </c>
      <c r="G76" s="27">
        <v>1500000</v>
      </c>
      <c r="H76" s="26">
        <v>15</v>
      </c>
      <c r="I76" s="27">
        <f t="shared" si="4"/>
        <v>22500000</v>
      </c>
      <c r="J76" s="26">
        <v>15</v>
      </c>
      <c r="K76" s="27">
        <f t="shared" si="3"/>
        <v>22500000</v>
      </c>
      <c r="L76" s="26"/>
    </row>
    <row r="77" spans="1:12">
      <c r="A77" s="22">
        <v>55</v>
      </c>
      <c r="B77" s="29" t="s">
        <v>40</v>
      </c>
      <c r="C77" s="28">
        <v>5001775</v>
      </c>
      <c r="D77" s="25">
        <v>2009</v>
      </c>
      <c r="E77" s="30" t="s">
        <v>63</v>
      </c>
      <c r="F77" s="28" t="s">
        <v>26</v>
      </c>
      <c r="G77" s="27">
        <v>3500000</v>
      </c>
      <c r="H77" s="26">
        <v>1</v>
      </c>
      <c r="I77" s="27">
        <f t="shared" si="4"/>
        <v>3500000</v>
      </c>
      <c r="J77" s="26">
        <v>1</v>
      </c>
      <c r="K77" s="27">
        <f t="shared" si="3"/>
        <v>3500000</v>
      </c>
      <c r="L77" s="26"/>
    </row>
    <row r="78" spans="1:12">
      <c r="A78" s="22">
        <v>56</v>
      </c>
      <c r="B78" s="29" t="s">
        <v>96</v>
      </c>
      <c r="C78" s="28">
        <v>5001777</v>
      </c>
      <c r="D78" s="25">
        <v>2009</v>
      </c>
      <c r="E78" s="30" t="s">
        <v>63</v>
      </c>
      <c r="F78" s="28" t="s">
        <v>26</v>
      </c>
      <c r="G78" s="27">
        <v>3000000</v>
      </c>
      <c r="H78" s="26">
        <v>2</v>
      </c>
      <c r="I78" s="27">
        <f t="shared" si="4"/>
        <v>6000000</v>
      </c>
      <c r="J78" s="26">
        <v>2</v>
      </c>
      <c r="K78" s="27">
        <f t="shared" si="3"/>
        <v>6000000</v>
      </c>
      <c r="L78" s="26"/>
    </row>
    <row r="79" spans="1:12">
      <c r="A79" s="22">
        <v>57</v>
      </c>
      <c r="B79" s="29" t="s">
        <v>28</v>
      </c>
      <c r="C79" s="28">
        <v>5001837</v>
      </c>
      <c r="D79" s="25">
        <v>2009</v>
      </c>
      <c r="E79" s="30" t="s">
        <v>63</v>
      </c>
      <c r="F79" s="28" t="s">
        <v>26</v>
      </c>
      <c r="G79" s="27">
        <v>2600000</v>
      </c>
      <c r="H79" s="26">
        <v>9</v>
      </c>
      <c r="I79" s="27">
        <f t="shared" si="4"/>
        <v>23400000</v>
      </c>
      <c r="J79" s="26">
        <v>9</v>
      </c>
      <c r="K79" s="27">
        <f t="shared" si="3"/>
        <v>23400000</v>
      </c>
      <c r="L79" s="26"/>
    </row>
    <row r="80" spans="1:12">
      <c r="A80" s="22">
        <v>58</v>
      </c>
      <c r="B80" s="29" t="s">
        <v>97</v>
      </c>
      <c r="C80" s="28" t="s">
        <v>98</v>
      </c>
      <c r="D80" s="25">
        <v>2008</v>
      </c>
      <c r="E80" s="30" t="s">
        <v>63</v>
      </c>
      <c r="F80" s="28" t="s">
        <v>26</v>
      </c>
      <c r="G80" s="27">
        <v>255000</v>
      </c>
      <c r="H80" s="26">
        <v>3</v>
      </c>
      <c r="I80" s="27">
        <f t="shared" si="4"/>
        <v>765000</v>
      </c>
      <c r="J80" s="26">
        <v>3</v>
      </c>
      <c r="K80" s="27">
        <f t="shared" si="3"/>
        <v>765000</v>
      </c>
      <c r="L80" s="26"/>
    </row>
    <row r="81" spans="1:12">
      <c r="A81" s="22">
        <v>59</v>
      </c>
      <c r="B81" s="29" t="s">
        <v>99</v>
      </c>
      <c r="C81" s="28" t="s">
        <v>100</v>
      </c>
      <c r="D81" s="25">
        <v>2008</v>
      </c>
      <c r="E81" s="30" t="s">
        <v>63</v>
      </c>
      <c r="F81" s="28" t="s">
        <v>26</v>
      </c>
      <c r="G81" s="27">
        <v>3750000</v>
      </c>
      <c r="H81" s="26">
        <v>1</v>
      </c>
      <c r="I81" s="27">
        <f t="shared" si="4"/>
        <v>3750000</v>
      </c>
      <c r="J81" s="26">
        <v>1</v>
      </c>
      <c r="K81" s="27">
        <f t="shared" si="3"/>
        <v>3750000</v>
      </c>
      <c r="L81" s="26"/>
    </row>
    <row r="82" spans="1:12">
      <c r="A82" s="22">
        <v>60</v>
      </c>
      <c r="B82" s="29" t="s">
        <v>41</v>
      </c>
      <c r="C82" s="28" t="s">
        <v>101</v>
      </c>
      <c r="D82" s="25">
        <v>2007</v>
      </c>
      <c r="E82" s="30" t="s">
        <v>63</v>
      </c>
      <c r="F82" s="28" t="s">
        <v>26</v>
      </c>
      <c r="G82" s="27">
        <v>470000</v>
      </c>
      <c r="H82" s="26">
        <v>19</v>
      </c>
      <c r="I82" s="27">
        <f t="shared" si="4"/>
        <v>8930000</v>
      </c>
      <c r="J82" s="26">
        <v>19</v>
      </c>
      <c r="K82" s="27">
        <f t="shared" si="3"/>
        <v>8930000</v>
      </c>
      <c r="L82" s="26"/>
    </row>
    <row r="83" spans="1:12">
      <c r="A83" s="22">
        <v>61</v>
      </c>
      <c r="B83" s="29" t="s">
        <v>41</v>
      </c>
      <c r="C83" s="28" t="s">
        <v>102</v>
      </c>
      <c r="D83" s="25">
        <v>2009</v>
      </c>
      <c r="E83" s="30" t="s">
        <v>63</v>
      </c>
      <c r="F83" s="28" t="s">
        <v>26</v>
      </c>
      <c r="G83" s="27">
        <v>570000</v>
      </c>
      <c r="H83" s="26">
        <v>20</v>
      </c>
      <c r="I83" s="27">
        <f t="shared" si="4"/>
        <v>11400000</v>
      </c>
      <c r="J83" s="26">
        <v>20</v>
      </c>
      <c r="K83" s="27">
        <f t="shared" si="3"/>
        <v>11400000</v>
      </c>
      <c r="L83" s="26"/>
    </row>
    <row r="84" spans="1:12">
      <c r="A84" s="22">
        <v>62</v>
      </c>
      <c r="B84" s="29" t="s">
        <v>41</v>
      </c>
      <c r="C84" s="28" t="s">
        <v>103</v>
      </c>
      <c r="D84" s="25">
        <v>2008</v>
      </c>
      <c r="E84" s="30" t="s">
        <v>63</v>
      </c>
      <c r="F84" s="28" t="s">
        <v>26</v>
      </c>
      <c r="G84" s="27">
        <v>570000</v>
      </c>
      <c r="H84" s="26">
        <v>17</v>
      </c>
      <c r="I84" s="27">
        <f t="shared" si="4"/>
        <v>9690000</v>
      </c>
      <c r="J84" s="26">
        <v>17</v>
      </c>
      <c r="K84" s="27">
        <f t="shared" si="3"/>
        <v>9690000</v>
      </c>
      <c r="L84" s="26"/>
    </row>
    <row r="85" spans="1:12">
      <c r="A85" s="22">
        <v>63</v>
      </c>
      <c r="B85" s="29" t="s">
        <v>41</v>
      </c>
      <c r="C85" s="28" t="s">
        <v>104</v>
      </c>
      <c r="D85" s="25">
        <v>2008</v>
      </c>
      <c r="E85" s="30" t="s">
        <v>63</v>
      </c>
      <c r="F85" s="28" t="s">
        <v>26</v>
      </c>
      <c r="G85" s="27">
        <v>480000</v>
      </c>
      <c r="H85" s="26">
        <v>15</v>
      </c>
      <c r="I85" s="27">
        <f t="shared" si="4"/>
        <v>7200000</v>
      </c>
      <c r="J85" s="26">
        <v>15</v>
      </c>
      <c r="K85" s="27">
        <f t="shared" si="3"/>
        <v>7200000</v>
      </c>
      <c r="L85" s="26"/>
    </row>
    <row r="86" spans="1:12">
      <c r="A86" s="22">
        <v>64</v>
      </c>
      <c r="B86" s="29" t="s">
        <v>105</v>
      </c>
      <c r="C86" s="28" t="s">
        <v>106</v>
      </c>
      <c r="D86" s="30">
        <v>2010</v>
      </c>
      <c r="E86" s="30" t="s">
        <v>63</v>
      </c>
      <c r="F86" s="28" t="s">
        <v>26</v>
      </c>
      <c r="G86" s="32">
        <v>630000</v>
      </c>
      <c r="H86" s="33">
        <v>8</v>
      </c>
      <c r="I86" s="27">
        <f t="shared" si="4"/>
        <v>5040000</v>
      </c>
      <c r="J86" s="33">
        <v>8</v>
      </c>
      <c r="K86" s="27">
        <f t="shared" si="3"/>
        <v>5040000</v>
      </c>
      <c r="L86" s="28"/>
    </row>
    <row r="87" spans="1:12">
      <c r="A87" s="22">
        <v>65</v>
      </c>
      <c r="B87" s="29" t="s">
        <v>107</v>
      </c>
      <c r="C87" s="28" t="s">
        <v>108</v>
      </c>
      <c r="D87" s="25">
        <v>2008</v>
      </c>
      <c r="E87" s="30" t="s">
        <v>63</v>
      </c>
      <c r="F87" s="28" t="s">
        <v>26</v>
      </c>
      <c r="G87" s="27">
        <v>155000</v>
      </c>
      <c r="H87" s="26">
        <v>1</v>
      </c>
      <c r="I87" s="27">
        <f t="shared" si="4"/>
        <v>155000</v>
      </c>
      <c r="J87" s="26">
        <v>1</v>
      </c>
      <c r="K87" s="27">
        <f t="shared" ref="K87:K122" si="5">J87*G87</f>
        <v>155000</v>
      </c>
      <c r="L87" s="26"/>
    </row>
    <row r="88" spans="1:12">
      <c r="A88" s="22">
        <v>66</v>
      </c>
      <c r="B88" s="29" t="s">
        <v>61</v>
      </c>
      <c r="C88" s="28" t="s">
        <v>109</v>
      </c>
      <c r="D88" s="25">
        <v>2007</v>
      </c>
      <c r="E88" s="30" t="s">
        <v>63</v>
      </c>
      <c r="F88" s="28" t="s">
        <v>26</v>
      </c>
      <c r="G88" s="27">
        <v>178000</v>
      </c>
      <c r="H88" s="26">
        <v>23</v>
      </c>
      <c r="I88" s="27">
        <f t="shared" si="4"/>
        <v>4094000</v>
      </c>
      <c r="J88" s="26">
        <v>23</v>
      </c>
      <c r="K88" s="27">
        <f t="shared" si="5"/>
        <v>4094000</v>
      </c>
      <c r="L88" s="26"/>
    </row>
    <row r="89" spans="1:12">
      <c r="A89" s="22">
        <v>67</v>
      </c>
      <c r="B89" s="29" t="s">
        <v>61</v>
      </c>
      <c r="C89" s="28" t="s">
        <v>110</v>
      </c>
      <c r="D89" s="25">
        <v>2008</v>
      </c>
      <c r="E89" s="30" t="s">
        <v>63</v>
      </c>
      <c r="F89" s="28" t="s">
        <v>26</v>
      </c>
      <c r="G89" s="27">
        <v>155000</v>
      </c>
      <c r="H89" s="26">
        <v>2</v>
      </c>
      <c r="I89" s="27">
        <f t="shared" si="4"/>
        <v>310000</v>
      </c>
      <c r="J89" s="26">
        <v>2</v>
      </c>
      <c r="K89" s="27">
        <f t="shared" si="5"/>
        <v>310000</v>
      </c>
      <c r="L89" s="26"/>
    </row>
    <row r="90" spans="1:12">
      <c r="A90" s="22">
        <v>68</v>
      </c>
      <c r="B90" s="29" t="s">
        <v>105</v>
      </c>
      <c r="C90" s="28" t="s">
        <v>111</v>
      </c>
      <c r="D90" s="30">
        <v>2011</v>
      </c>
      <c r="E90" s="30" t="s">
        <v>63</v>
      </c>
      <c r="F90" s="28" t="s">
        <v>26</v>
      </c>
      <c r="G90" s="32">
        <v>780000</v>
      </c>
      <c r="H90" s="28">
        <v>12</v>
      </c>
      <c r="I90" s="27">
        <f t="shared" si="4"/>
        <v>9360000</v>
      </c>
      <c r="J90" s="28">
        <v>12</v>
      </c>
      <c r="K90" s="27">
        <f t="shared" si="5"/>
        <v>9360000</v>
      </c>
      <c r="L90" s="28"/>
    </row>
    <row r="91" spans="1:12">
      <c r="A91" s="22">
        <v>69</v>
      </c>
      <c r="B91" s="29" t="s">
        <v>112</v>
      </c>
      <c r="C91" s="28">
        <v>5001177</v>
      </c>
      <c r="D91" s="25">
        <v>2005</v>
      </c>
      <c r="E91" s="30" t="s">
        <v>63</v>
      </c>
      <c r="F91" s="28" t="s">
        <v>26</v>
      </c>
      <c r="G91" s="27">
        <v>835000</v>
      </c>
      <c r="H91" s="26">
        <v>1</v>
      </c>
      <c r="I91" s="27">
        <f t="shared" si="4"/>
        <v>835000</v>
      </c>
      <c r="J91" s="26">
        <v>1</v>
      </c>
      <c r="K91" s="27">
        <f t="shared" si="5"/>
        <v>835000</v>
      </c>
      <c r="L91" s="26"/>
    </row>
    <row r="92" spans="1:12">
      <c r="A92" s="22">
        <v>70</v>
      </c>
      <c r="B92" s="29" t="s">
        <v>113</v>
      </c>
      <c r="C92" s="28">
        <v>5001098</v>
      </c>
      <c r="D92" s="25">
        <v>2003</v>
      </c>
      <c r="E92" s="30" t="s">
        <v>63</v>
      </c>
      <c r="F92" s="28" t="s">
        <v>26</v>
      </c>
      <c r="G92" s="27">
        <v>2400000</v>
      </c>
      <c r="H92" s="26">
        <v>1</v>
      </c>
      <c r="I92" s="27">
        <f t="shared" si="4"/>
        <v>2400000</v>
      </c>
      <c r="J92" s="26">
        <v>1</v>
      </c>
      <c r="K92" s="27">
        <f t="shared" si="5"/>
        <v>2400000</v>
      </c>
      <c r="L92" s="26"/>
    </row>
    <row r="93" spans="1:12">
      <c r="A93" s="22">
        <v>71</v>
      </c>
      <c r="B93" s="29" t="s">
        <v>27</v>
      </c>
      <c r="C93" s="28">
        <v>5000637</v>
      </c>
      <c r="D93" s="25"/>
      <c r="E93" s="30" t="s">
        <v>63</v>
      </c>
      <c r="F93" s="28" t="s">
        <v>26</v>
      </c>
      <c r="G93" s="27">
        <v>348700</v>
      </c>
      <c r="H93" s="26">
        <v>7</v>
      </c>
      <c r="I93" s="27">
        <f t="shared" ref="I93:I96" si="6">G93*H93</f>
        <v>2440900</v>
      </c>
      <c r="J93" s="26">
        <v>7</v>
      </c>
      <c r="K93" s="27">
        <f t="shared" si="5"/>
        <v>2440900</v>
      </c>
      <c r="L93" s="26"/>
    </row>
    <row r="94" spans="1:12">
      <c r="A94" s="22">
        <v>72</v>
      </c>
      <c r="B94" s="29" t="s">
        <v>114</v>
      </c>
      <c r="C94" s="28">
        <v>5001037</v>
      </c>
      <c r="D94" s="25">
        <v>2003</v>
      </c>
      <c r="E94" s="30" t="s">
        <v>63</v>
      </c>
      <c r="F94" s="28" t="s">
        <v>26</v>
      </c>
      <c r="G94" s="27">
        <v>650000</v>
      </c>
      <c r="H94" s="26">
        <v>1</v>
      </c>
      <c r="I94" s="27">
        <f t="shared" si="6"/>
        <v>650000</v>
      </c>
      <c r="J94" s="26">
        <v>1</v>
      </c>
      <c r="K94" s="27">
        <f t="shared" si="5"/>
        <v>650000</v>
      </c>
      <c r="L94" s="26"/>
    </row>
    <row r="95" spans="1:12">
      <c r="A95" s="22">
        <v>73</v>
      </c>
      <c r="B95" s="29" t="s">
        <v>29</v>
      </c>
      <c r="C95" s="28">
        <v>5001038</v>
      </c>
      <c r="D95" s="25">
        <v>2003</v>
      </c>
      <c r="E95" s="30" t="s">
        <v>63</v>
      </c>
      <c r="F95" s="28" t="s">
        <v>26</v>
      </c>
      <c r="G95" s="27">
        <v>1100000</v>
      </c>
      <c r="H95" s="26">
        <v>2</v>
      </c>
      <c r="I95" s="27">
        <f t="shared" si="6"/>
        <v>2200000</v>
      </c>
      <c r="J95" s="26">
        <v>2</v>
      </c>
      <c r="K95" s="27">
        <f t="shared" si="5"/>
        <v>2200000</v>
      </c>
      <c r="L95" s="26"/>
    </row>
    <row r="96" spans="1:12">
      <c r="A96" s="22">
        <v>74</v>
      </c>
      <c r="B96" s="29" t="s">
        <v>115</v>
      </c>
      <c r="C96" s="28">
        <v>5001223</v>
      </c>
      <c r="D96" s="25">
        <v>2006</v>
      </c>
      <c r="E96" s="30" t="s">
        <v>63</v>
      </c>
      <c r="F96" s="28" t="s">
        <v>26</v>
      </c>
      <c r="G96" s="27">
        <v>360000</v>
      </c>
      <c r="H96" s="26">
        <v>1</v>
      </c>
      <c r="I96" s="27">
        <f t="shared" si="6"/>
        <v>360000</v>
      </c>
      <c r="J96" s="26">
        <v>1</v>
      </c>
      <c r="K96" s="27">
        <f t="shared" si="5"/>
        <v>360000</v>
      </c>
      <c r="L96" s="26"/>
    </row>
    <row r="97" spans="1:12">
      <c r="A97" s="22">
        <v>75</v>
      </c>
      <c r="B97" s="29" t="s">
        <v>36</v>
      </c>
      <c r="C97" s="28">
        <v>5001529</v>
      </c>
      <c r="D97" s="25">
        <v>2007</v>
      </c>
      <c r="E97" s="30" t="s">
        <v>63</v>
      </c>
      <c r="F97" s="28" t="s">
        <v>26</v>
      </c>
      <c r="G97" s="27">
        <v>1500000</v>
      </c>
      <c r="H97" s="26">
        <v>2</v>
      </c>
      <c r="I97" s="27">
        <f t="shared" ref="I97:I122" si="7">G97*H97</f>
        <v>3000000</v>
      </c>
      <c r="J97" s="26">
        <v>2</v>
      </c>
      <c r="K97" s="27">
        <f t="shared" si="5"/>
        <v>3000000</v>
      </c>
      <c r="L97" s="26"/>
    </row>
    <row r="98" spans="1:12">
      <c r="A98" s="22">
        <v>76</v>
      </c>
      <c r="B98" s="29" t="s">
        <v>116</v>
      </c>
      <c r="C98" s="28">
        <v>5001688</v>
      </c>
      <c r="D98" s="25">
        <v>2008</v>
      </c>
      <c r="E98" s="30" t="s">
        <v>63</v>
      </c>
      <c r="F98" s="28" t="s">
        <v>26</v>
      </c>
      <c r="G98" s="27">
        <v>2150000</v>
      </c>
      <c r="H98" s="26">
        <v>1</v>
      </c>
      <c r="I98" s="27">
        <f t="shared" si="7"/>
        <v>2150000</v>
      </c>
      <c r="J98" s="26">
        <v>1</v>
      </c>
      <c r="K98" s="27">
        <f t="shared" si="5"/>
        <v>2150000</v>
      </c>
      <c r="L98" s="26"/>
    </row>
    <row r="99" spans="1:12">
      <c r="A99" s="22">
        <v>77</v>
      </c>
      <c r="B99" s="29" t="s">
        <v>117</v>
      </c>
      <c r="C99" s="28" t="s">
        <v>118</v>
      </c>
      <c r="D99" s="25">
        <v>2008</v>
      </c>
      <c r="E99" s="30" t="s">
        <v>63</v>
      </c>
      <c r="F99" s="28" t="s">
        <v>26</v>
      </c>
      <c r="G99" s="27">
        <v>1950000</v>
      </c>
      <c r="H99" s="26">
        <v>2</v>
      </c>
      <c r="I99" s="27">
        <f t="shared" si="7"/>
        <v>3900000</v>
      </c>
      <c r="J99" s="26">
        <v>2</v>
      </c>
      <c r="K99" s="27">
        <f t="shared" si="5"/>
        <v>3900000</v>
      </c>
      <c r="L99" s="26"/>
    </row>
    <row r="100" spans="1:12">
      <c r="A100" s="22">
        <v>78</v>
      </c>
      <c r="B100" s="29" t="s">
        <v>119</v>
      </c>
      <c r="C100" s="28">
        <v>5001544</v>
      </c>
      <c r="D100" s="25">
        <v>2007</v>
      </c>
      <c r="E100" s="30" t="s">
        <v>63</v>
      </c>
      <c r="F100" s="28" t="s">
        <v>25</v>
      </c>
      <c r="G100" s="27">
        <v>3450000</v>
      </c>
      <c r="H100" s="26">
        <v>1</v>
      </c>
      <c r="I100" s="27">
        <f t="shared" si="7"/>
        <v>3450000</v>
      </c>
      <c r="J100" s="26">
        <v>1</v>
      </c>
      <c r="K100" s="27">
        <f t="shared" si="5"/>
        <v>3450000</v>
      </c>
      <c r="L100" s="26"/>
    </row>
    <row r="101" spans="1:12">
      <c r="A101" s="22">
        <v>79</v>
      </c>
      <c r="B101" s="29" t="s">
        <v>120</v>
      </c>
      <c r="C101" s="28" t="s">
        <v>121</v>
      </c>
      <c r="D101" s="25">
        <v>2007</v>
      </c>
      <c r="E101" s="30" t="s">
        <v>63</v>
      </c>
      <c r="F101" s="28" t="s">
        <v>26</v>
      </c>
      <c r="G101" s="27">
        <v>450000</v>
      </c>
      <c r="H101" s="26">
        <v>1</v>
      </c>
      <c r="I101" s="27">
        <f t="shared" si="7"/>
        <v>450000</v>
      </c>
      <c r="J101" s="26">
        <v>1</v>
      </c>
      <c r="K101" s="27">
        <f t="shared" si="5"/>
        <v>450000</v>
      </c>
      <c r="L101" s="26"/>
    </row>
    <row r="102" spans="1:12">
      <c r="A102" s="22">
        <v>80</v>
      </c>
      <c r="B102" s="29" t="s">
        <v>27</v>
      </c>
      <c r="C102" s="28">
        <v>5000637</v>
      </c>
      <c r="D102" s="25"/>
      <c r="E102" s="30" t="s">
        <v>63</v>
      </c>
      <c r="F102" s="28" t="s">
        <v>26</v>
      </c>
      <c r="G102" s="27">
        <v>348700</v>
      </c>
      <c r="H102" s="26">
        <v>3</v>
      </c>
      <c r="I102" s="27">
        <f t="shared" si="7"/>
        <v>1046100</v>
      </c>
      <c r="J102" s="26">
        <v>3</v>
      </c>
      <c r="K102" s="27">
        <f t="shared" si="5"/>
        <v>1046100</v>
      </c>
      <c r="L102" s="26"/>
    </row>
    <row r="103" spans="1:12">
      <c r="A103" s="22">
        <v>81</v>
      </c>
      <c r="B103" s="29" t="s">
        <v>29</v>
      </c>
      <c r="C103" s="28">
        <v>5000687</v>
      </c>
      <c r="D103" s="25">
        <v>1999</v>
      </c>
      <c r="E103" s="30" t="s">
        <v>63</v>
      </c>
      <c r="F103" s="28" t="s">
        <v>26</v>
      </c>
      <c r="G103" s="27">
        <v>900000</v>
      </c>
      <c r="H103" s="26">
        <v>1</v>
      </c>
      <c r="I103" s="27">
        <f t="shared" si="7"/>
        <v>900000</v>
      </c>
      <c r="J103" s="26">
        <v>1</v>
      </c>
      <c r="K103" s="27">
        <f t="shared" si="5"/>
        <v>900000</v>
      </c>
      <c r="L103" s="26"/>
    </row>
    <row r="104" spans="1:12">
      <c r="A104" s="22">
        <v>82</v>
      </c>
      <c r="B104" s="29" t="s">
        <v>91</v>
      </c>
      <c r="C104" s="28">
        <v>5001152</v>
      </c>
      <c r="D104" s="25">
        <v>2005</v>
      </c>
      <c r="E104" s="30" t="s">
        <v>63</v>
      </c>
      <c r="F104" s="28" t="s">
        <v>26</v>
      </c>
      <c r="G104" s="27">
        <v>1700000</v>
      </c>
      <c r="H104" s="26">
        <v>1</v>
      </c>
      <c r="I104" s="27">
        <f t="shared" si="7"/>
        <v>1700000</v>
      </c>
      <c r="J104" s="26">
        <v>1</v>
      </c>
      <c r="K104" s="27">
        <f t="shared" si="5"/>
        <v>1700000</v>
      </c>
      <c r="L104" s="26"/>
    </row>
    <row r="105" spans="1:12">
      <c r="A105" s="22">
        <v>83</v>
      </c>
      <c r="B105" s="29" t="s">
        <v>90</v>
      </c>
      <c r="C105" s="28">
        <v>5001190</v>
      </c>
      <c r="D105" s="25">
        <v>2005</v>
      </c>
      <c r="E105" s="30" t="s">
        <v>63</v>
      </c>
      <c r="F105" s="28" t="s">
        <v>26</v>
      </c>
      <c r="G105" s="27">
        <v>368000</v>
      </c>
      <c r="H105" s="26">
        <v>1</v>
      </c>
      <c r="I105" s="27">
        <f t="shared" si="7"/>
        <v>368000</v>
      </c>
      <c r="J105" s="26">
        <v>1</v>
      </c>
      <c r="K105" s="27">
        <f t="shared" si="5"/>
        <v>368000</v>
      </c>
      <c r="L105" s="26"/>
    </row>
    <row r="106" spans="1:12">
      <c r="A106" s="22">
        <v>84</v>
      </c>
      <c r="B106" s="29" t="s">
        <v>122</v>
      </c>
      <c r="C106" s="28">
        <v>5001353</v>
      </c>
      <c r="D106" s="25">
        <v>2006</v>
      </c>
      <c r="E106" s="30" t="s">
        <v>63</v>
      </c>
      <c r="F106" s="28" t="s">
        <v>26</v>
      </c>
      <c r="G106" s="27">
        <v>2495000</v>
      </c>
      <c r="H106" s="26">
        <v>1</v>
      </c>
      <c r="I106" s="27">
        <f t="shared" si="7"/>
        <v>2495000</v>
      </c>
      <c r="J106" s="26">
        <v>1</v>
      </c>
      <c r="K106" s="27">
        <f t="shared" si="5"/>
        <v>2495000</v>
      </c>
      <c r="L106" s="26"/>
    </row>
    <row r="107" spans="1:12">
      <c r="A107" s="22">
        <v>85</v>
      </c>
      <c r="B107" s="29" t="s">
        <v>123</v>
      </c>
      <c r="C107" s="28">
        <v>5001386</v>
      </c>
      <c r="D107" s="25">
        <v>2006</v>
      </c>
      <c r="E107" s="30" t="s">
        <v>63</v>
      </c>
      <c r="F107" s="28" t="s">
        <v>26</v>
      </c>
      <c r="G107" s="27">
        <v>957000</v>
      </c>
      <c r="H107" s="26">
        <v>1</v>
      </c>
      <c r="I107" s="27">
        <f t="shared" si="7"/>
        <v>957000</v>
      </c>
      <c r="J107" s="26">
        <v>1</v>
      </c>
      <c r="K107" s="27">
        <f t="shared" si="5"/>
        <v>957000</v>
      </c>
      <c r="L107" s="26"/>
    </row>
    <row r="108" spans="1:12">
      <c r="A108" s="22">
        <v>86</v>
      </c>
      <c r="B108" s="29" t="s">
        <v>124</v>
      </c>
      <c r="C108" s="24" t="s">
        <v>125</v>
      </c>
      <c r="D108" s="25">
        <v>1995</v>
      </c>
      <c r="E108" s="30" t="s">
        <v>63</v>
      </c>
      <c r="F108" s="28" t="s">
        <v>25</v>
      </c>
      <c r="G108" s="27">
        <v>4100000</v>
      </c>
      <c r="H108" s="26">
        <v>1</v>
      </c>
      <c r="I108" s="27">
        <f t="shared" si="7"/>
        <v>4100000</v>
      </c>
      <c r="J108" s="26">
        <v>1</v>
      </c>
      <c r="K108" s="27">
        <f t="shared" si="5"/>
        <v>4100000</v>
      </c>
      <c r="L108" s="26"/>
    </row>
    <row r="109" spans="1:12">
      <c r="A109" s="22">
        <v>87</v>
      </c>
      <c r="B109" s="29" t="s">
        <v>126</v>
      </c>
      <c r="C109" s="24" t="s">
        <v>127</v>
      </c>
      <c r="D109" s="25"/>
      <c r="E109" s="30" t="s">
        <v>63</v>
      </c>
      <c r="F109" s="28" t="s">
        <v>26</v>
      </c>
      <c r="G109" s="27">
        <v>500000</v>
      </c>
      <c r="H109" s="26">
        <v>1</v>
      </c>
      <c r="I109" s="27">
        <f t="shared" si="7"/>
        <v>500000</v>
      </c>
      <c r="J109" s="26">
        <v>1</v>
      </c>
      <c r="K109" s="27">
        <f t="shared" si="5"/>
        <v>500000</v>
      </c>
      <c r="L109" s="26"/>
    </row>
    <row r="110" spans="1:12">
      <c r="A110" s="22">
        <v>88</v>
      </c>
      <c r="B110" s="29" t="s">
        <v>128</v>
      </c>
      <c r="C110" s="28">
        <v>5000798</v>
      </c>
      <c r="D110" s="25">
        <v>2000</v>
      </c>
      <c r="E110" s="30" t="s">
        <v>63</v>
      </c>
      <c r="F110" s="28" t="s">
        <v>26</v>
      </c>
      <c r="G110" s="27">
        <v>814000</v>
      </c>
      <c r="H110" s="26">
        <v>1</v>
      </c>
      <c r="I110" s="27">
        <f t="shared" si="7"/>
        <v>814000</v>
      </c>
      <c r="J110" s="26">
        <v>1</v>
      </c>
      <c r="K110" s="27">
        <f t="shared" si="5"/>
        <v>814000</v>
      </c>
      <c r="L110" s="26"/>
    </row>
    <row r="111" spans="1:12">
      <c r="A111" s="22">
        <v>89</v>
      </c>
      <c r="B111" s="29" t="s">
        <v>60</v>
      </c>
      <c r="C111" s="28">
        <v>5000983</v>
      </c>
      <c r="D111" s="25">
        <v>2002</v>
      </c>
      <c r="E111" s="30" t="s">
        <v>63</v>
      </c>
      <c r="F111" s="28" t="s">
        <v>26</v>
      </c>
      <c r="G111" s="27">
        <v>1050000</v>
      </c>
      <c r="H111" s="26">
        <v>1</v>
      </c>
      <c r="I111" s="27">
        <f t="shared" si="7"/>
        <v>1050000</v>
      </c>
      <c r="J111" s="26">
        <v>1</v>
      </c>
      <c r="K111" s="27">
        <f t="shared" si="5"/>
        <v>1050000</v>
      </c>
      <c r="L111" s="26"/>
    </row>
    <row r="112" spans="1:12">
      <c r="A112" s="22">
        <v>90</v>
      </c>
      <c r="B112" s="29" t="s">
        <v>129</v>
      </c>
      <c r="C112" s="28">
        <v>5001242</v>
      </c>
      <c r="D112" s="25">
        <v>2006</v>
      </c>
      <c r="E112" s="30" t="s">
        <v>63</v>
      </c>
      <c r="F112" s="28" t="s">
        <v>26</v>
      </c>
      <c r="G112" s="27">
        <v>2250000</v>
      </c>
      <c r="H112" s="26">
        <v>1</v>
      </c>
      <c r="I112" s="27">
        <f t="shared" si="7"/>
        <v>2250000</v>
      </c>
      <c r="J112" s="26">
        <v>1</v>
      </c>
      <c r="K112" s="27">
        <f t="shared" si="5"/>
        <v>2250000</v>
      </c>
      <c r="L112" s="26"/>
    </row>
    <row r="113" spans="1:12">
      <c r="A113" s="22">
        <v>91</v>
      </c>
      <c r="B113" s="29" t="s">
        <v>122</v>
      </c>
      <c r="C113" s="28">
        <v>5001353</v>
      </c>
      <c r="D113" s="25">
        <v>2006</v>
      </c>
      <c r="E113" s="30" t="s">
        <v>63</v>
      </c>
      <c r="F113" s="28" t="s">
        <v>26</v>
      </c>
      <c r="G113" s="27">
        <v>2495000</v>
      </c>
      <c r="H113" s="26">
        <v>1</v>
      </c>
      <c r="I113" s="27">
        <f t="shared" si="7"/>
        <v>2495000</v>
      </c>
      <c r="J113" s="26">
        <v>1</v>
      </c>
      <c r="K113" s="27">
        <f t="shared" si="5"/>
        <v>2495000</v>
      </c>
      <c r="L113" s="26"/>
    </row>
    <row r="114" spans="1:12">
      <c r="A114" s="22">
        <v>92</v>
      </c>
      <c r="B114" s="29" t="s">
        <v>123</v>
      </c>
      <c r="C114" s="28">
        <v>5001386</v>
      </c>
      <c r="D114" s="25">
        <v>2006</v>
      </c>
      <c r="E114" s="30" t="s">
        <v>63</v>
      </c>
      <c r="F114" s="28" t="s">
        <v>26</v>
      </c>
      <c r="G114" s="27">
        <v>957000</v>
      </c>
      <c r="H114" s="26">
        <v>1</v>
      </c>
      <c r="I114" s="27">
        <f t="shared" si="7"/>
        <v>957000</v>
      </c>
      <c r="J114" s="26">
        <v>1</v>
      </c>
      <c r="K114" s="27">
        <f t="shared" si="5"/>
        <v>957000</v>
      </c>
      <c r="L114" s="26"/>
    </row>
    <row r="115" spans="1:12">
      <c r="A115" s="22">
        <v>93</v>
      </c>
      <c r="B115" s="36" t="s">
        <v>105</v>
      </c>
      <c r="C115" s="28" t="s">
        <v>130</v>
      </c>
      <c r="D115" s="30">
        <v>2010</v>
      </c>
      <c r="E115" s="30" t="s">
        <v>63</v>
      </c>
      <c r="F115" s="33" t="s">
        <v>26</v>
      </c>
      <c r="G115" s="32">
        <v>670000</v>
      </c>
      <c r="H115" s="33">
        <v>6</v>
      </c>
      <c r="I115" s="27">
        <f t="shared" si="7"/>
        <v>4020000</v>
      </c>
      <c r="J115" s="33">
        <v>6</v>
      </c>
      <c r="K115" s="27">
        <f t="shared" si="5"/>
        <v>4020000</v>
      </c>
      <c r="L115" s="28"/>
    </row>
    <row r="116" spans="1:12">
      <c r="A116" s="22">
        <v>94</v>
      </c>
      <c r="B116" s="29" t="s">
        <v>131</v>
      </c>
      <c r="C116" s="28" t="s">
        <v>132</v>
      </c>
      <c r="D116" s="30">
        <v>2012</v>
      </c>
      <c r="E116" s="30" t="s">
        <v>63</v>
      </c>
      <c r="F116" s="28" t="s">
        <v>26</v>
      </c>
      <c r="G116" s="32">
        <v>3100000</v>
      </c>
      <c r="H116" s="28">
        <f>5-2</f>
        <v>3</v>
      </c>
      <c r="I116" s="27">
        <f t="shared" si="7"/>
        <v>9300000</v>
      </c>
      <c r="J116" s="28">
        <v>3</v>
      </c>
      <c r="K116" s="27">
        <f t="shared" si="5"/>
        <v>9300000</v>
      </c>
      <c r="L116" s="37"/>
    </row>
    <row r="117" spans="1:12">
      <c r="A117" s="22">
        <v>95</v>
      </c>
      <c r="B117" s="23" t="s">
        <v>61</v>
      </c>
      <c r="C117" s="28">
        <v>5000674</v>
      </c>
      <c r="D117" s="25">
        <v>1999</v>
      </c>
      <c r="E117" s="30" t="s">
        <v>63</v>
      </c>
      <c r="F117" s="26" t="s">
        <v>26</v>
      </c>
      <c r="G117" s="27">
        <v>148000</v>
      </c>
      <c r="H117" s="26">
        <v>2</v>
      </c>
      <c r="I117" s="27">
        <f t="shared" si="7"/>
        <v>296000</v>
      </c>
      <c r="J117" s="26">
        <v>2</v>
      </c>
      <c r="K117" s="27">
        <f t="shared" si="5"/>
        <v>296000</v>
      </c>
      <c r="L117" s="26"/>
    </row>
    <row r="118" spans="1:12">
      <c r="A118" s="22">
        <v>96</v>
      </c>
      <c r="B118" s="23" t="s">
        <v>76</v>
      </c>
      <c r="C118" s="28">
        <v>5001836</v>
      </c>
      <c r="D118" s="25">
        <v>2009</v>
      </c>
      <c r="E118" s="30" t="s">
        <v>63</v>
      </c>
      <c r="F118" s="26" t="s">
        <v>26</v>
      </c>
      <c r="G118" s="27">
        <v>3850000</v>
      </c>
      <c r="H118" s="26">
        <v>2</v>
      </c>
      <c r="I118" s="27">
        <f t="shared" si="7"/>
        <v>7700000</v>
      </c>
      <c r="J118" s="26">
        <v>2</v>
      </c>
      <c r="K118" s="27">
        <f t="shared" si="5"/>
        <v>7700000</v>
      </c>
      <c r="L118" s="26"/>
    </row>
    <row r="119" spans="1:12">
      <c r="A119" s="22">
        <v>97</v>
      </c>
      <c r="B119" s="29" t="s">
        <v>105</v>
      </c>
      <c r="C119" s="28" t="s">
        <v>133</v>
      </c>
      <c r="D119" s="30">
        <v>2013</v>
      </c>
      <c r="E119" s="30" t="s">
        <v>63</v>
      </c>
      <c r="F119" s="28" t="s">
        <v>26</v>
      </c>
      <c r="G119" s="32">
        <v>890000</v>
      </c>
      <c r="H119" s="28">
        <v>10</v>
      </c>
      <c r="I119" s="27">
        <f t="shared" si="7"/>
        <v>8900000</v>
      </c>
      <c r="J119" s="28">
        <v>10</v>
      </c>
      <c r="K119" s="27">
        <f t="shared" si="5"/>
        <v>8900000</v>
      </c>
      <c r="L119" s="28"/>
    </row>
    <row r="120" spans="1:12">
      <c r="A120" s="22">
        <v>98</v>
      </c>
      <c r="B120" s="29" t="s">
        <v>61</v>
      </c>
      <c r="C120" s="28" t="s">
        <v>134</v>
      </c>
      <c r="D120" s="30">
        <v>2013</v>
      </c>
      <c r="E120" s="30" t="s">
        <v>63</v>
      </c>
      <c r="F120" s="28" t="s">
        <v>26</v>
      </c>
      <c r="G120" s="32">
        <v>450000</v>
      </c>
      <c r="H120" s="28">
        <f>10-1</f>
        <v>9</v>
      </c>
      <c r="I120" s="27">
        <f t="shared" si="7"/>
        <v>4050000</v>
      </c>
      <c r="J120" s="28">
        <v>9</v>
      </c>
      <c r="K120" s="27">
        <f t="shared" si="5"/>
        <v>4050000</v>
      </c>
      <c r="L120" s="37"/>
    </row>
    <row r="121" spans="1:12">
      <c r="A121" s="22">
        <v>99</v>
      </c>
      <c r="B121" s="29" t="s">
        <v>42</v>
      </c>
      <c r="C121" s="28" t="s">
        <v>43</v>
      </c>
      <c r="D121" s="30">
        <v>2013</v>
      </c>
      <c r="E121" s="30" t="s">
        <v>63</v>
      </c>
      <c r="F121" s="28" t="s">
        <v>26</v>
      </c>
      <c r="G121" s="32">
        <v>350000</v>
      </c>
      <c r="H121" s="28">
        <v>2</v>
      </c>
      <c r="I121" s="27">
        <f t="shared" si="7"/>
        <v>700000</v>
      </c>
      <c r="J121" s="28">
        <v>2</v>
      </c>
      <c r="K121" s="27">
        <f t="shared" si="5"/>
        <v>700000</v>
      </c>
      <c r="L121" s="37"/>
    </row>
    <row r="122" spans="1:12">
      <c r="A122" s="22">
        <v>100</v>
      </c>
      <c r="B122" s="29" t="s">
        <v>135</v>
      </c>
      <c r="C122" s="28" t="s">
        <v>136</v>
      </c>
      <c r="D122" s="30">
        <v>2013</v>
      </c>
      <c r="E122" s="30" t="s">
        <v>63</v>
      </c>
      <c r="F122" s="28" t="s">
        <v>26</v>
      </c>
      <c r="G122" s="32">
        <v>4300000</v>
      </c>
      <c r="H122" s="28">
        <v>1</v>
      </c>
      <c r="I122" s="27">
        <f t="shared" si="7"/>
        <v>4300000</v>
      </c>
      <c r="J122" s="28">
        <v>1</v>
      </c>
      <c r="K122" s="27">
        <f t="shared" si="5"/>
        <v>4300000</v>
      </c>
      <c r="L122" s="28"/>
    </row>
    <row r="123" spans="1:12">
      <c r="A123" s="22">
        <v>101</v>
      </c>
      <c r="B123" s="29" t="s">
        <v>105</v>
      </c>
      <c r="C123" s="28" t="s">
        <v>137</v>
      </c>
      <c r="D123" s="30">
        <v>2014</v>
      </c>
      <c r="E123" s="30" t="s">
        <v>63</v>
      </c>
      <c r="F123" s="28" t="s">
        <v>138</v>
      </c>
      <c r="G123" s="32">
        <v>890000</v>
      </c>
      <c r="H123" s="28">
        <v>11</v>
      </c>
      <c r="I123" s="27">
        <f>G123*H123</f>
        <v>9790000</v>
      </c>
      <c r="J123" s="28">
        <v>11</v>
      </c>
      <c r="K123" s="27">
        <f>J123*G123</f>
        <v>9790000</v>
      </c>
      <c r="L123" s="28"/>
    </row>
    <row r="124" spans="1:12">
      <c r="A124" s="22">
        <v>102</v>
      </c>
      <c r="B124" s="29" t="s">
        <v>139</v>
      </c>
      <c r="C124" s="28" t="s">
        <v>140</v>
      </c>
      <c r="D124" s="30">
        <v>2014</v>
      </c>
      <c r="E124" s="30" t="s">
        <v>63</v>
      </c>
      <c r="F124" s="28" t="s">
        <v>26</v>
      </c>
      <c r="G124" s="32">
        <v>2800000</v>
      </c>
      <c r="H124" s="28">
        <v>2</v>
      </c>
      <c r="I124" s="27">
        <f>G124*H124</f>
        <v>5600000</v>
      </c>
      <c r="J124" s="28">
        <v>2</v>
      </c>
      <c r="K124" s="27">
        <f>J124*G124</f>
        <v>5600000</v>
      </c>
      <c r="L124" s="28"/>
    </row>
    <row r="125" spans="1:12" s="111" customFormat="1">
      <c r="A125" s="22">
        <v>103</v>
      </c>
      <c r="B125" s="29" t="s">
        <v>171</v>
      </c>
      <c r="C125" s="109" t="s">
        <v>172</v>
      </c>
      <c r="D125" s="110">
        <v>2014</v>
      </c>
      <c r="E125" s="30"/>
      <c r="F125" s="28" t="s">
        <v>26</v>
      </c>
      <c r="G125" s="32">
        <v>4200000</v>
      </c>
      <c r="H125" s="28">
        <v>1</v>
      </c>
      <c r="I125" s="27">
        <f t="shared" ref="I125:I129" si="8">G125*H125</f>
        <v>4200000</v>
      </c>
      <c r="J125" s="28">
        <v>1</v>
      </c>
      <c r="K125" s="27">
        <f t="shared" ref="K125:K156" si="9">J125*G125</f>
        <v>4200000</v>
      </c>
      <c r="L125" s="37" t="s">
        <v>173</v>
      </c>
    </row>
    <row r="126" spans="1:12" s="111" customFormat="1">
      <c r="A126" s="22">
        <v>104</v>
      </c>
      <c r="B126" s="29" t="s">
        <v>174</v>
      </c>
      <c r="C126" s="28" t="s">
        <v>175</v>
      </c>
      <c r="D126" s="110">
        <v>2014</v>
      </c>
      <c r="E126" s="30"/>
      <c r="F126" s="28" t="s">
        <v>26</v>
      </c>
      <c r="G126" s="32">
        <v>4000000</v>
      </c>
      <c r="H126" s="28">
        <v>1</v>
      </c>
      <c r="I126" s="27">
        <f t="shared" si="8"/>
        <v>4000000</v>
      </c>
      <c r="J126" s="28">
        <v>1</v>
      </c>
      <c r="K126" s="27">
        <f t="shared" si="9"/>
        <v>4000000</v>
      </c>
      <c r="L126" s="37"/>
    </row>
    <row r="127" spans="1:12" s="111" customFormat="1">
      <c r="A127" s="22">
        <v>105</v>
      </c>
      <c r="B127" s="29" t="s">
        <v>176</v>
      </c>
      <c r="C127" s="28" t="s">
        <v>177</v>
      </c>
      <c r="D127" s="30">
        <v>2014</v>
      </c>
      <c r="E127" s="30"/>
      <c r="F127" s="28" t="s">
        <v>26</v>
      </c>
      <c r="G127" s="32">
        <v>900000</v>
      </c>
      <c r="H127" s="28">
        <v>5</v>
      </c>
      <c r="I127" s="27">
        <f t="shared" si="8"/>
        <v>4500000</v>
      </c>
      <c r="J127" s="28">
        <v>5</v>
      </c>
      <c r="K127" s="27">
        <f t="shared" si="9"/>
        <v>4500000</v>
      </c>
      <c r="L127" s="37"/>
    </row>
    <row r="128" spans="1:12" s="90" customFormat="1">
      <c r="A128" s="22">
        <v>106</v>
      </c>
      <c r="B128" s="107" t="s">
        <v>212</v>
      </c>
      <c r="C128" s="7">
        <v>5001071</v>
      </c>
      <c r="D128" s="103">
        <v>2003</v>
      </c>
      <c r="E128" s="30"/>
      <c r="F128" s="28" t="s">
        <v>26</v>
      </c>
      <c r="G128" s="108">
        <v>1475000</v>
      </c>
      <c r="H128" s="28">
        <v>2</v>
      </c>
      <c r="I128" s="27">
        <f t="shared" si="8"/>
        <v>2950000</v>
      </c>
      <c r="J128" s="28">
        <v>2</v>
      </c>
      <c r="K128" s="27">
        <f t="shared" si="9"/>
        <v>2950000</v>
      </c>
      <c r="L128" s="37"/>
    </row>
    <row r="129" spans="1:12" s="90" customFormat="1">
      <c r="A129" s="22">
        <v>107</v>
      </c>
      <c r="B129" s="112" t="s">
        <v>213</v>
      </c>
      <c r="C129" s="7">
        <v>5000704</v>
      </c>
      <c r="D129" s="103">
        <v>2000</v>
      </c>
      <c r="E129" s="30"/>
      <c r="F129" s="28" t="s">
        <v>26</v>
      </c>
      <c r="G129" s="105">
        <v>525000</v>
      </c>
      <c r="H129" s="28">
        <v>1</v>
      </c>
      <c r="I129" s="27">
        <f t="shared" si="8"/>
        <v>525000</v>
      </c>
      <c r="J129" s="28">
        <v>1</v>
      </c>
      <c r="K129" s="27">
        <f t="shared" si="9"/>
        <v>525000</v>
      </c>
      <c r="L129" s="37"/>
    </row>
    <row r="130" spans="1:12" s="90" customFormat="1">
      <c r="A130" s="22">
        <v>108</v>
      </c>
      <c r="B130" s="4" t="s">
        <v>128</v>
      </c>
      <c r="C130" s="113" t="s">
        <v>214</v>
      </c>
      <c r="D130" s="104">
        <v>2010</v>
      </c>
      <c r="E130" s="30"/>
      <c r="F130" s="28" t="s">
        <v>26</v>
      </c>
      <c r="G130" s="114">
        <v>500000</v>
      </c>
      <c r="H130" s="28">
        <v>1</v>
      </c>
      <c r="I130" s="27">
        <f>G130*H130</f>
        <v>500000</v>
      </c>
      <c r="J130" s="28">
        <v>1</v>
      </c>
      <c r="K130" s="27">
        <f t="shared" si="9"/>
        <v>500000</v>
      </c>
      <c r="L130" s="37"/>
    </row>
    <row r="131" spans="1:12" s="111" customFormat="1">
      <c r="A131" s="22">
        <v>109</v>
      </c>
      <c r="B131" s="35" t="s">
        <v>30</v>
      </c>
      <c r="C131" s="28">
        <v>5001004</v>
      </c>
      <c r="D131" s="30">
        <v>2002</v>
      </c>
      <c r="E131" s="30" t="s">
        <v>215</v>
      </c>
      <c r="F131" s="28" t="s">
        <v>25</v>
      </c>
      <c r="G131" s="32">
        <v>462000</v>
      </c>
      <c r="H131" s="28">
        <v>75</v>
      </c>
      <c r="I131" s="32">
        <f t="shared" ref="I131:I156" si="10">G131*H131</f>
        <v>34650000</v>
      </c>
      <c r="J131" s="28">
        <v>75</v>
      </c>
      <c r="K131" s="32">
        <f t="shared" si="9"/>
        <v>34650000</v>
      </c>
      <c r="L131" s="161" t="s">
        <v>222</v>
      </c>
    </row>
    <row r="132" spans="1:12" s="90" customFormat="1">
      <c r="A132" s="22">
        <v>110</v>
      </c>
      <c r="B132" s="115" t="s">
        <v>30</v>
      </c>
      <c r="C132" s="7">
        <v>5001004</v>
      </c>
      <c r="D132" s="104">
        <v>2002</v>
      </c>
      <c r="E132" s="104" t="s">
        <v>215</v>
      </c>
      <c r="F132" s="7" t="s">
        <v>25</v>
      </c>
      <c r="G132" s="114">
        <v>462000</v>
      </c>
      <c r="H132" s="7">
        <v>142</v>
      </c>
      <c r="I132" s="114">
        <f t="shared" si="10"/>
        <v>65604000</v>
      </c>
      <c r="J132" s="7">
        <v>142</v>
      </c>
      <c r="K132" s="114">
        <f t="shared" si="9"/>
        <v>65604000</v>
      </c>
      <c r="L132" s="162"/>
    </row>
    <row r="133" spans="1:12" s="90" customFormat="1">
      <c r="A133" s="22">
        <v>111</v>
      </c>
      <c r="B133" s="115" t="s">
        <v>31</v>
      </c>
      <c r="C133" s="7">
        <v>5001052</v>
      </c>
      <c r="D133" s="104">
        <v>2003</v>
      </c>
      <c r="E133" s="104" t="s">
        <v>215</v>
      </c>
      <c r="F133" s="7" t="s">
        <v>26</v>
      </c>
      <c r="G133" s="114">
        <v>352000</v>
      </c>
      <c r="H133" s="7">
        <v>25</v>
      </c>
      <c r="I133" s="114">
        <f t="shared" si="10"/>
        <v>8800000</v>
      </c>
      <c r="J133" s="7">
        <v>25</v>
      </c>
      <c r="K133" s="114">
        <f t="shared" si="9"/>
        <v>8800000</v>
      </c>
      <c r="L133" s="162"/>
    </row>
    <row r="134" spans="1:12" s="90" customFormat="1">
      <c r="A134" s="22">
        <v>112</v>
      </c>
      <c r="B134" s="115" t="s">
        <v>31</v>
      </c>
      <c r="C134" s="7">
        <v>5001052</v>
      </c>
      <c r="D134" s="104">
        <v>2003</v>
      </c>
      <c r="E134" s="104" t="s">
        <v>215</v>
      </c>
      <c r="F134" s="7" t="s">
        <v>26</v>
      </c>
      <c r="G134" s="114">
        <v>352000</v>
      </c>
      <c r="H134" s="7">
        <v>30</v>
      </c>
      <c r="I134" s="114">
        <f t="shared" si="10"/>
        <v>10560000</v>
      </c>
      <c r="J134" s="7">
        <v>30</v>
      </c>
      <c r="K134" s="114">
        <f t="shared" si="9"/>
        <v>10560000</v>
      </c>
      <c r="L134" s="162"/>
    </row>
    <row r="135" spans="1:12" s="90" customFormat="1">
      <c r="A135" s="22">
        <v>113</v>
      </c>
      <c r="B135" s="115" t="s">
        <v>216</v>
      </c>
      <c r="C135" s="7">
        <v>5001156</v>
      </c>
      <c r="D135" s="104">
        <v>2005</v>
      </c>
      <c r="E135" s="104" t="s">
        <v>215</v>
      </c>
      <c r="F135" s="7" t="s">
        <v>26</v>
      </c>
      <c r="G135" s="114">
        <v>70000</v>
      </c>
      <c r="H135" s="7">
        <v>233</v>
      </c>
      <c r="I135" s="114">
        <f t="shared" si="10"/>
        <v>16310000</v>
      </c>
      <c r="J135" s="7">
        <v>233</v>
      </c>
      <c r="K135" s="114">
        <f t="shared" si="9"/>
        <v>16310000</v>
      </c>
      <c r="L135" s="162"/>
    </row>
    <row r="136" spans="1:12" s="90" customFormat="1">
      <c r="A136" s="22">
        <v>114</v>
      </c>
      <c r="B136" s="115" t="s">
        <v>217</v>
      </c>
      <c r="C136" s="7">
        <v>5001480</v>
      </c>
      <c r="D136" s="104">
        <v>2007</v>
      </c>
      <c r="E136" s="104" t="s">
        <v>215</v>
      </c>
      <c r="F136" s="7" t="s">
        <v>25</v>
      </c>
      <c r="G136" s="114">
        <v>550000</v>
      </c>
      <c r="H136" s="7">
        <v>15</v>
      </c>
      <c r="I136" s="114">
        <f t="shared" si="10"/>
        <v>8250000</v>
      </c>
      <c r="J136" s="7">
        <v>15</v>
      </c>
      <c r="K136" s="114">
        <f t="shared" si="9"/>
        <v>8250000</v>
      </c>
      <c r="L136" s="162"/>
    </row>
    <row r="137" spans="1:12" s="90" customFormat="1">
      <c r="A137" s="22">
        <v>115</v>
      </c>
      <c r="B137" s="115" t="s">
        <v>218</v>
      </c>
      <c r="C137" s="7">
        <v>5001481</v>
      </c>
      <c r="D137" s="104">
        <v>2007</v>
      </c>
      <c r="E137" s="104" t="s">
        <v>215</v>
      </c>
      <c r="F137" s="7" t="s">
        <v>25</v>
      </c>
      <c r="G137" s="114">
        <v>550000</v>
      </c>
      <c r="H137" s="7">
        <v>50</v>
      </c>
      <c r="I137" s="114">
        <f t="shared" si="10"/>
        <v>27500000</v>
      </c>
      <c r="J137" s="7">
        <v>50</v>
      </c>
      <c r="K137" s="114">
        <f t="shared" si="9"/>
        <v>27500000</v>
      </c>
      <c r="L137" s="162"/>
    </row>
    <row r="138" spans="1:12" s="90" customFormat="1">
      <c r="A138" s="22">
        <v>116</v>
      </c>
      <c r="B138" s="115" t="s">
        <v>219</v>
      </c>
      <c r="C138" s="7">
        <v>5001538</v>
      </c>
      <c r="D138" s="104">
        <v>2007</v>
      </c>
      <c r="E138" s="104" t="s">
        <v>215</v>
      </c>
      <c r="F138" s="7" t="s">
        <v>26</v>
      </c>
      <c r="G138" s="114">
        <v>550000</v>
      </c>
      <c r="H138" s="7">
        <v>30</v>
      </c>
      <c r="I138" s="114">
        <f t="shared" si="10"/>
        <v>16500000</v>
      </c>
      <c r="J138" s="7">
        <v>30</v>
      </c>
      <c r="K138" s="114">
        <f t="shared" si="9"/>
        <v>16500000</v>
      </c>
      <c r="L138" s="162"/>
    </row>
    <row r="139" spans="1:12" s="90" customFormat="1">
      <c r="A139" s="22">
        <v>117</v>
      </c>
      <c r="B139" s="115" t="s">
        <v>41</v>
      </c>
      <c r="C139" s="7" t="s">
        <v>220</v>
      </c>
      <c r="D139" s="104">
        <v>2008</v>
      </c>
      <c r="E139" s="104" t="s">
        <v>215</v>
      </c>
      <c r="F139" s="7" t="s">
        <v>26</v>
      </c>
      <c r="G139" s="114">
        <v>570000</v>
      </c>
      <c r="H139" s="7">
        <v>3</v>
      </c>
      <c r="I139" s="114">
        <f t="shared" si="10"/>
        <v>1710000</v>
      </c>
      <c r="J139" s="7">
        <v>3</v>
      </c>
      <c r="K139" s="114">
        <f t="shared" si="9"/>
        <v>1710000</v>
      </c>
      <c r="L139" s="162"/>
    </row>
    <row r="140" spans="1:12" s="90" customFormat="1">
      <c r="A140" s="22">
        <v>118</v>
      </c>
      <c r="B140" s="115" t="s">
        <v>105</v>
      </c>
      <c r="C140" s="7" t="s">
        <v>221</v>
      </c>
      <c r="D140" s="104">
        <v>2013</v>
      </c>
      <c r="E140" s="104" t="s">
        <v>215</v>
      </c>
      <c r="F140" s="7" t="s">
        <v>26</v>
      </c>
      <c r="G140" s="114">
        <v>890000</v>
      </c>
      <c r="H140" s="7">
        <v>1</v>
      </c>
      <c r="I140" s="114">
        <f t="shared" si="10"/>
        <v>890000</v>
      </c>
      <c r="J140" s="7">
        <v>1</v>
      </c>
      <c r="K140" s="114">
        <f t="shared" si="9"/>
        <v>890000</v>
      </c>
      <c r="L140" s="163"/>
    </row>
    <row r="141" spans="1:12" s="111" customFormat="1">
      <c r="A141" s="22">
        <v>119</v>
      </c>
      <c r="B141" s="124" t="s">
        <v>30</v>
      </c>
      <c r="C141" s="28">
        <v>5001004</v>
      </c>
      <c r="D141" s="25">
        <v>2002</v>
      </c>
      <c r="E141" s="25" t="s">
        <v>223</v>
      </c>
      <c r="F141" s="26" t="s">
        <v>25</v>
      </c>
      <c r="G141" s="27">
        <v>462000</v>
      </c>
      <c r="H141" s="26">
        <v>20</v>
      </c>
      <c r="I141" s="27">
        <f t="shared" si="10"/>
        <v>9240000</v>
      </c>
      <c r="J141" s="26">
        <v>20</v>
      </c>
      <c r="K141" s="27">
        <f t="shared" si="9"/>
        <v>9240000</v>
      </c>
      <c r="L141" s="164" t="s">
        <v>234</v>
      </c>
    </row>
    <row r="142" spans="1:12" s="90" customFormat="1">
      <c r="A142" s="22">
        <v>120</v>
      </c>
      <c r="B142" s="120" t="s">
        <v>30</v>
      </c>
      <c r="C142" s="7">
        <v>5001105</v>
      </c>
      <c r="D142" s="103">
        <v>2004</v>
      </c>
      <c r="E142" s="103" t="s">
        <v>223</v>
      </c>
      <c r="F142" s="106" t="s">
        <v>25</v>
      </c>
      <c r="G142" s="105">
        <v>514500</v>
      </c>
      <c r="H142" s="106">
        <v>60</v>
      </c>
      <c r="I142" s="105">
        <f t="shared" si="10"/>
        <v>30870000</v>
      </c>
      <c r="J142" s="106">
        <v>60</v>
      </c>
      <c r="K142" s="105">
        <f t="shared" si="9"/>
        <v>30870000</v>
      </c>
      <c r="L142" s="165"/>
    </row>
    <row r="143" spans="1:12" s="90" customFormat="1">
      <c r="A143" s="22">
        <v>121</v>
      </c>
      <c r="B143" s="120" t="s">
        <v>34</v>
      </c>
      <c r="C143" s="7">
        <v>5001217</v>
      </c>
      <c r="D143" s="103">
        <v>2006</v>
      </c>
      <c r="E143" s="103" t="s">
        <v>223</v>
      </c>
      <c r="F143" s="106" t="s">
        <v>25</v>
      </c>
      <c r="G143" s="105">
        <v>550000</v>
      </c>
      <c r="H143" s="106">
        <v>53</v>
      </c>
      <c r="I143" s="105">
        <f t="shared" si="10"/>
        <v>29150000</v>
      </c>
      <c r="J143" s="106">
        <v>53</v>
      </c>
      <c r="K143" s="105">
        <f t="shared" si="9"/>
        <v>29150000</v>
      </c>
      <c r="L143" s="165"/>
    </row>
    <row r="144" spans="1:12" s="90" customFormat="1">
      <c r="A144" s="22">
        <v>122</v>
      </c>
      <c r="B144" s="120" t="s">
        <v>38</v>
      </c>
      <c r="C144" s="7">
        <v>5001691</v>
      </c>
      <c r="D144" s="103">
        <v>2008</v>
      </c>
      <c r="E144" s="103" t="s">
        <v>223</v>
      </c>
      <c r="F144" s="106" t="s">
        <v>25</v>
      </c>
      <c r="G144" s="105">
        <v>840000</v>
      </c>
      <c r="H144" s="106">
        <v>32</v>
      </c>
      <c r="I144" s="105">
        <f t="shared" si="10"/>
        <v>26880000</v>
      </c>
      <c r="J144" s="106">
        <v>32</v>
      </c>
      <c r="K144" s="105">
        <f t="shared" si="9"/>
        <v>26880000</v>
      </c>
      <c r="L144" s="165"/>
    </row>
    <row r="145" spans="1:12" s="90" customFormat="1">
      <c r="A145" s="22">
        <v>123</v>
      </c>
      <c r="B145" s="120" t="s">
        <v>224</v>
      </c>
      <c r="C145" s="7">
        <v>5001835</v>
      </c>
      <c r="D145" s="103">
        <v>2009</v>
      </c>
      <c r="E145" s="103" t="s">
        <v>225</v>
      </c>
      <c r="F145" s="106" t="s">
        <v>26</v>
      </c>
      <c r="G145" s="105">
        <v>1100000</v>
      </c>
      <c r="H145" s="106">
        <v>90</v>
      </c>
      <c r="I145" s="105">
        <f t="shared" si="10"/>
        <v>99000000</v>
      </c>
      <c r="J145" s="106">
        <v>90</v>
      </c>
      <c r="K145" s="105">
        <f t="shared" si="9"/>
        <v>99000000</v>
      </c>
      <c r="L145" s="165"/>
    </row>
    <row r="146" spans="1:12" s="90" customFormat="1">
      <c r="A146" s="22">
        <v>124</v>
      </c>
      <c r="B146" s="120" t="s">
        <v>226</v>
      </c>
      <c r="C146" s="7" t="s">
        <v>227</v>
      </c>
      <c r="D146" s="103">
        <v>2007</v>
      </c>
      <c r="E146" s="103" t="s">
        <v>223</v>
      </c>
      <c r="F146" s="106" t="s">
        <v>26</v>
      </c>
      <c r="G146" s="105">
        <v>1584000</v>
      </c>
      <c r="H146" s="106">
        <v>1</v>
      </c>
      <c r="I146" s="105">
        <f t="shared" si="10"/>
        <v>1584000</v>
      </c>
      <c r="J146" s="106">
        <v>1</v>
      </c>
      <c r="K146" s="105">
        <f t="shared" si="9"/>
        <v>1584000</v>
      </c>
      <c r="L146" s="165"/>
    </row>
    <row r="147" spans="1:12" s="90" customFormat="1">
      <c r="A147" s="22">
        <v>125</v>
      </c>
      <c r="B147" s="120" t="s">
        <v>41</v>
      </c>
      <c r="C147" s="7" t="s">
        <v>228</v>
      </c>
      <c r="D147" s="103">
        <v>2005</v>
      </c>
      <c r="E147" s="103" t="s">
        <v>223</v>
      </c>
      <c r="F147" s="106" t="s">
        <v>26</v>
      </c>
      <c r="G147" s="105">
        <v>370000</v>
      </c>
      <c r="H147" s="106">
        <v>4</v>
      </c>
      <c r="I147" s="105">
        <f t="shared" si="10"/>
        <v>1480000</v>
      </c>
      <c r="J147" s="106">
        <v>4</v>
      </c>
      <c r="K147" s="105">
        <f t="shared" si="9"/>
        <v>1480000</v>
      </c>
      <c r="L147" s="165"/>
    </row>
    <row r="148" spans="1:12" s="90" customFormat="1">
      <c r="A148" s="22">
        <v>126</v>
      </c>
      <c r="B148" s="120" t="s">
        <v>41</v>
      </c>
      <c r="C148" s="7" t="s">
        <v>229</v>
      </c>
      <c r="D148" s="103">
        <v>2008</v>
      </c>
      <c r="E148" s="103" t="s">
        <v>223</v>
      </c>
      <c r="F148" s="106" t="s">
        <v>26</v>
      </c>
      <c r="G148" s="105">
        <v>570000</v>
      </c>
      <c r="H148" s="106">
        <v>14</v>
      </c>
      <c r="I148" s="105">
        <f t="shared" si="10"/>
        <v>7980000</v>
      </c>
      <c r="J148" s="106">
        <v>14</v>
      </c>
      <c r="K148" s="105">
        <f t="shared" si="9"/>
        <v>7980000</v>
      </c>
      <c r="L148" s="165"/>
    </row>
    <row r="149" spans="1:12" s="90" customFormat="1">
      <c r="A149" s="22">
        <v>127</v>
      </c>
      <c r="B149" s="121" t="s">
        <v>230</v>
      </c>
      <c r="C149" s="7" t="s">
        <v>231</v>
      </c>
      <c r="D149" s="104">
        <v>2011</v>
      </c>
      <c r="E149" s="122" t="s">
        <v>225</v>
      </c>
      <c r="F149" s="123" t="s">
        <v>26</v>
      </c>
      <c r="G149" s="114">
        <v>410000</v>
      </c>
      <c r="H149" s="123">
        <v>28</v>
      </c>
      <c r="I149" s="105">
        <f t="shared" si="10"/>
        <v>11480000</v>
      </c>
      <c r="J149" s="123">
        <v>28</v>
      </c>
      <c r="K149" s="105">
        <f t="shared" si="9"/>
        <v>11480000</v>
      </c>
      <c r="L149" s="165"/>
    </row>
    <row r="150" spans="1:12" s="90" customFormat="1">
      <c r="A150" s="22">
        <v>128</v>
      </c>
      <c r="B150" s="115" t="s">
        <v>232</v>
      </c>
      <c r="C150" s="7" t="s">
        <v>233</v>
      </c>
      <c r="D150" s="104">
        <v>2010</v>
      </c>
      <c r="E150" s="122" t="s">
        <v>225</v>
      </c>
      <c r="F150" s="7" t="s">
        <v>26</v>
      </c>
      <c r="G150" s="114">
        <v>397000</v>
      </c>
      <c r="H150" s="7">
        <v>34</v>
      </c>
      <c r="I150" s="105">
        <f t="shared" si="10"/>
        <v>13498000</v>
      </c>
      <c r="J150" s="7">
        <v>34</v>
      </c>
      <c r="K150" s="105">
        <f t="shared" si="9"/>
        <v>13498000</v>
      </c>
      <c r="L150" s="166"/>
    </row>
    <row r="151" spans="1:12" s="90" customFormat="1">
      <c r="A151" s="22">
        <v>129</v>
      </c>
      <c r="B151" s="112" t="s">
        <v>235</v>
      </c>
      <c r="C151" s="125" t="s">
        <v>236</v>
      </c>
      <c r="D151" s="103">
        <v>1996</v>
      </c>
      <c r="E151" s="103" t="s">
        <v>237</v>
      </c>
      <c r="F151" s="106" t="s">
        <v>26</v>
      </c>
      <c r="G151" s="105">
        <v>1421000</v>
      </c>
      <c r="H151" s="106">
        <v>2</v>
      </c>
      <c r="I151" s="105">
        <f t="shared" si="10"/>
        <v>2842000</v>
      </c>
      <c r="J151" s="106">
        <v>2</v>
      </c>
      <c r="K151" s="105">
        <f t="shared" si="9"/>
        <v>2842000</v>
      </c>
      <c r="L151" s="167" t="s">
        <v>243</v>
      </c>
    </row>
    <row r="152" spans="1:12" s="90" customFormat="1">
      <c r="A152" s="22">
        <v>130</v>
      </c>
      <c r="B152" s="112" t="s">
        <v>31</v>
      </c>
      <c r="C152" s="7">
        <v>5001108</v>
      </c>
      <c r="D152" s="103">
        <v>2004</v>
      </c>
      <c r="E152" s="103" t="s">
        <v>237</v>
      </c>
      <c r="F152" s="106" t="s">
        <v>26</v>
      </c>
      <c r="G152" s="105">
        <v>399300</v>
      </c>
      <c r="H152" s="106">
        <v>10</v>
      </c>
      <c r="I152" s="105">
        <f t="shared" si="10"/>
        <v>3993000</v>
      </c>
      <c r="J152" s="106">
        <v>10</v>
      </c>
      <c r="K152" s="105">
        <f t="shared" si="9"/>
        <v>3993000</v>
      </c>
      <c r="L152" s="168"/>
    </row>
    <row r="153" spans="1:12" s="90" customFormat="1">
      <c r="A153" s="22">
        <v>131</v>
      </c>
      <c r="B153" s="126" t="s">
        <v>61</v>
      </c>
      <c r="C153" s="7" t="s">
        <v>238</v>
      </c>
      <c r="D153" s="104">
        <v>2010</v>
      </c>
      <c r="E153" s="104" t="s">
        <v>237</v>
      </c>
      <c r="F153" s="123" t="s">
        <v>26</v>
      </c>
      <c r="G153" s="114">
        <v>260000</v>
      </c>
      <c r="H153" s="123">
        <v>6</v>
      </c>
      <c r="I153" s="105">
        <f t="shared" si="10"/>
        <v>1560000</v>
      </c>
      <c r="J153" s="123">
        <v>6</v>
      </c>
      <c r="K153" s="105">
        <f t="shared" si="9"/>
        <v>1560000</v>
      </c>
      <c r="L153" s="168"/>
    </row>
    <row r="154" spans="1:12" s="90" customFormat="1">
      <c r="A154" s="22">
        <v>132</v>
      </c>
      <c r="B154" s="4" t="s">
        <v>239</v>
      </c>
      <c r="C154" s="7" t="s">
        <v>240</v>
      </c>
      <c r="D154" s="104">
        <v>2012</v>
      </c>
      <c r="E154" s="122" t="s">
        <v>237</v>
      </c>
      <c r="F154" s="7" t="s">
        <v>26</v>
      </c>
      <c r="G154" s="114">
        <v>2100000</v>
      </c>
      <c r="H154" s="7">
        <v>1</v>
      </c>
      <c r="I154" s="105">
        <f t="shared" si="10"/>
        <v>2100000</v>
      </c>
      <c r="J154" s="7">
        <v>1</v>
      </c>
      <c r="K154" s="105">
        <f t="shared" si="9"/>
        <v>2100000</v>
      </c>
      <c r="L154" s="168"/>
    </row>
    <row r="155" spans="1:12" s="90" customFormat="1">
      <c r="A155" s="22">
        <v>133</v>
      </c>
      <c r="B155" s="29" t="s">
        <v>241</v>
      </c>
      <c r="C155" s="28" t="s">
        <v>242</v>
      </c>
      <c r="D155" s="30">
        <v>2012</v>
      </c>
      <c r="E155" s="30" t="s">
        <v>237</v>
      </c>
      <c r="F155" s="28" t="s">
        <v>26</v>
      </c>
      <c r="G155" s="32">
        <v>450000</v>
      </c>
      <c r="H155" s="28">
        <v>4</v>
      </c>
      <c r="I155" s="27">
        <f t="shared" si="10"/>
        <v>1800000</v>
      </c>
      <c r="J155" s="28">
        <v>4</v>
      </c>
      <c r="K155" s="27">
        <f t="shared" si="9"/>
        <v>1800000</v>
      </c>
      <c r="L155" s="168"/>
    </row>
    <row r="156" spans="1:12" s="90" customFormat="1">
      <c r="A156" s="22">
        <v>134</v>
      </c>
      <c r="B156" s="4" t="s">
        <v>171</v>
      </c>
      <c r="C156" s="109" t="s">
        <v>172</v>
      </c>
      <c r="D156" s="110">
        <v>2014</v>
      </c>
      <c r="E156" s="30"/>
      <c r="F156" s="28" t="s">
        <v>26</v>
      </c>
      <c r="G156" s="32">
        <v>4200000</v>
      </c>
      <c r="H156" s="28">
        <v>1</v>
      </c>
      <c r="I156" s="27">
        <f t="shared" si="10"/>
        <v>4200000</v>
      </c>
      <c r="J156" s="28">
        <v>1</v>
      </c>
      <c r="K156" s="27">
        <f t="shared" si="9"/>
        <v>4200000</v>
      </c>
      <c r="L156" s="169"/>
    </row>
    <row r="157" spans="1:12">
      <c r="A157" s="64"/>
      <c r="B157" s="157" t="s">
        <v>179</v>
      </c>
      <c r="C157" s="158"/>
      <c r="D157" s="158"/>
      <c r="E157" s="158"/>
      <c r="F157" s="159"/>
      <c r="G157" s="66">
        <f>SUM(G23:G156)</f>
        <v>177428720</v>
      </c>
      <c r="H157" s="65">
        <f>SUM(H23:H156)</f>
        <v>2572</v>
      </c>
      <c r="I157" s="67">
        <f>SUM(I23:I156)</f>
        <v>1933884100</v>
      </c>
      <c r="J157" s="65">
        <f>SUM(J23:J156)</f>
        <v>2572</v>
      </c>
      <c r="K157" s="67">
        <f>SUM(K23:K156)</f>
        <v>1933884100</v>
      </c>
      <c r="L157" s="68"/>
    </row>
    <row r="158" spans="1:12" s="90" customFormat="1">
      <c r="A158" s="92"/>
      <c r="B158" s="93"/>
      <c r="C158" s="93"/>
      <c r="D158" s="93"/>
      <c r="E158" s="93"/>
      <c r="F158" s="93"/>
      <c r="G158" s="94"/>
      <c r="H158" s="95"/>
      <c r="I158" s="96"/>
      <c r="J158" s="95"/>
      <c r="K158" s="96"/>
      <c r="L158" s="97"/>
    </row>
    <row r="159" spans="1:12" ht="16.5">
      <c r="A159" s="160" t="s">
        <v>196</v>
      </c>
      <c r="B159" s="160"/>
      <c r="C159" s="160"/>
      <c r="D159" s="1"/>
      <c r="E159" s="1"/>
      <c r="F159" s="1"/>
      <c r="G159" s="1"/>
      <c r="H159" s="1"/>
      <c r="I159" s="170" t="s">
        <v>247</v>
      </c>
      <c r="J159" s="170"/>
      <c r="K159" s="170"/>
      <c r="L159" s="170"/>
    </row>
    <row r="160" spans="1:12" ht="16.5">
      <c r="A160" s="160" t="s">
        <v>197</v>
      </c>
      <c r="B160" s="160"/>
      <c r="C160" s="160"/>
      <c r="D160" s="160" t="s">
        <v>198</v>
      </c>
      <c r="E160" s="160"/>
      <c r="F160" s="160"/>
      <c r="G160" s="160"/>
      <c r="H160" s="1"/>
      <c r="I160" s="91"/>
      <c r="J160" s="160" t="s">
        <v>180</v>
      </c>
      <c r="K160" s="160"/>
      <c r="L160" s="160"/>
    </row>
    <row r="161" spans="1:12" ht="16.5">
      <c r="A161" s="1"/>
      <c r="B161" s="1"/>
      <c r="C161" s="1"/>
      <c r="D161" s="156" t="s">
        <v>267</v>
      </c>
      <c r="E161" s="156"/>
      <c r="F161" s="156"/>
      <c r="G161" s="156"/>
      <c r="H161" s="156"/>
      <c r="I161" s="156"/>
      <c r="J161" s="1"/>
      <c r="K161" s="1"/>
      <c r="L161" s="1"/>
    </row>
    <row r="162" spans="1:12" ht="16.5">
      <c r="A162" s="1"/>
      <c r="B162" s="1"/>
      <c r="C162" s="1"/>
      <c r="D162" s="156" t="s">
        <v>268</v>
      </c>
      <c r="E162" s="156"/>
      <c r="F162" s="156"/>
      <c r="G162" s="156"/>
      <c r="H162" s="156"/>
      <c r="I162" s="156"/>
      <c r="J162" s="1"/>
      <c r="K162" s="1"/>
      <c r="L162" s="1"/>
    </row>
    <row r="163" spans="1:12" ht="16.5">
      <c r="A163" s="1"/>
      <c r="B163" s="1"/>
      <c r="C163" s="1"/>
      <c r="D163" s="156" t="s">
        <v>269</v>
      </c>
      <c r="E163" s="156"/>
      <c r="F163" s="156"/>
      <c r="G163" s="156"/>
      <c r="H163" s="156"/>
      <c r="I163" s="156"/>
      <c r="J163" s="1"/>
      <c r="K163" s="1"/>
      <c r="L163" s="1"/>
    </row>
    <row r="164" spans="1:12" ht="16.5">
      <c r="A164" s="1"/>
      <c r="B164" s="1"/>
      <c r="C164" s="1"/>
      <c r="D164" s="156" t="s">
        <v>270</v>
      </c>
      <c r="E164" s="156"/>
      <c r="F164" s="156"/>
      <c r="G164" s="156"/>
      <c r="H164" s="156"/>
      <c r="I164" s="156"/>
      <c r="J164" s="1"/>
      <c r="K164" s="1"/>
      <c r="L164" s="1"/>
    </row>
    <row r="165" spans="1:12" ht="16.5">
      <c r="A165" s="160" t="s">
        <v>200</v>
      </c>
      <c r="B165" s="160"/>
      <c r="C165" s="160"/>
      <c r="D165" s="156" t="s">
        <v>199</v>
      </c>
      <c r="E165" s="156"/>
      <c r="F165" s="156"/>
      <c r="G165" s="156"/>
      <c r="H165" s="156"/>
      <c r="I165" s="156"/>
      <c r="J165" s="160" t="s">
        <v>246</v>
      </c>
      <c r="K165" s="160"/>
      <c r="L165" s="160"/>
    </row>
    <row r="166" spans="1:12" ht="16.5">
      <c r="A166" s="1"/>
      <c r="B166" s="1"/>
      <c r="C166" s="1"/>
      <c r="D166" s="156" t="s">
        <v>201</v>
      </c>
      <c r="E166" s="156"/>
      <c r="F166" s="156"/>
      <c r="G166" s="156"/>
      <c r="H166" s="156"/>
      <c r="I166" s="156"/>
      <c r="J166" s="1"/>
      <c r="K166" s="1"/>
      <c r="L166" s="1"/>
    </row>
    <row r="167" spans="1:12" ht="16.5">
      <c r="A167" s="1"/>
      <c r="B167" s="1"/>
      <c r="C167" s="1"/>
      <c r="D167" s="156" t="s">
        <v>202</v>
      </c>
      <c r="E167" s="156"/>
      <c r="F167" s="156"/>
      <c r="G167" s="156"/>
      <c r="H167" s="156"/>
      <c r="I167" s="156"/>
      <c r="J167" s="1"/>
      <c r="K167" s="1"/>
      <c r="L167" s="1"/>
    </row>
  </sheetData>
  <mergeCells count="35">
    <mergeCell ref="J19:K20"/>
    <mergeCell ref="L19:L21"/>
    <mergeCell ref="F19:F21"/>
    <mergeCell ref="G19:G21"/>
    <mergeCell ref="H19:I20"/>
    <mergeCell ref="A19:A21"/>
    <mergeCell ref="B19:B21"/>
    <mergeCell ref="C19:C21"/>
    <mergeCell ref="D19:D21"/>
    <mergeCell ref="E19:E21"/>
    <mergeCell ref="A6:L6"/>
    <mergeCell ref="A3:F3"/>
    <mergeCell ref="A1:F1"/>
    <mergeCell ref="H1:L1"/>
    <mergeCell ref="A2:F2"/>
    <mergeCell ref="H2:L2"/>
    <mergeCell ref="A5:L5"/>
    <mergeCell ref="B157:F157"/>
    <mergeCell ref="J165:L165"/>
    <mergeCell ref="L131:L140"/>
    <mergeCell ref="L141:L150"/>
    <mergeCell ref="L151:L156"/>
    <mergeCell ref="A165:C165"/>
    <mergeCell ref="D165:I165"/>
    <mergeCell ref="A159:C159"/>
    <mergeCell ref="I159:L159"/>
    <mergeCell ref="A160:C160"/>
    <mergeCell ref="D160:G160"/>
    <mergeCell ref="J160:L160"/>
    <mergeCell ref="D166:I166"/>
    <mergeCell ref="D167:I167"/>
    <mergeCell ref="D161:I161"/>
    <mergeCell ref="D162:I162"/>
    <mergeCell ref="D163:I163"/>
    <mergeCell ref="D164:I164"/>
  </mergeCells>
  <conditionalFormatting sqref="A157:B158 A19:K22 A23:L41 L42:L131 A42:K150 A131:L131 A141:L141 G157:L158 A151:A156">
    <cfRule type="cellIs" dxfId="19" priority="82" operator="equal">
      <formula>"Thanh lý"</formula>
    </cfRule>
  </conditionalFormatting>
  <conditionalFormatting sqref="A157:B158 A19:K22 A23:L41 L42:L131 A42:K150 A131:L131 A141:L141 G157:L158 A151:A156">
    <cfRule type="cellIs" dxfId="18" priority="81" operator="equal">
      <formula>"Thanh lý 2013"</formula>
    </cfRule>
  </conditionalFormatting>
  <conditionalFormatting sqref="B151:L151 B152:K156">
    <cfRule type="cellIs" dxfId="17" priority="2" operator="equal">
      <formula>"Thanh lý"</formula>
    </cfRule>
  </conditionalFormatting>
  <conditionalFormatting sqref="B151:L151 B152:K156">
    <cfRule type="cellIs" dxfId="16" priority="1" operator="equal">
      <formula>"Thanh lý 2013"</formula>
    </cfRule>
  </conditionalFormatting>
  <pageMargins left="0.8" right="0.45" top="0.67" bottom="0.68" header="0.3" footer="0.3"/>
  <pageSetup scale="95"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:N56"/>
  <sheetViews>
    <sheetView workbookViewId="0">
      <selection activeCell="A7" sqref="A7:L7"/>
    </sheetView>
  </sheetViews>
  <sheetFormatPr defaultRowHeight="15"/>
  <cols>
    <col min="1" max="1" width="5.5703125" style="9" customWidth="1"/>
    <col min="2" max="2" width="18.5703125" style="9" customWidth="1"/>
    <col min="3" max="3" width="11" style="111" customWidth="1"/>
    <col min="4" max="4" width="9" style="111" customWidth="1"/>
    <col min="5" max="5" width="8.42578125" style="9" customWidth="1"/>
    <col min="6" max="6" width="0" style="9" hidden="1" customWidth="1"/>
    <col min="7" max="7" width="6.28515625" style="9" customWidth="1"/>
    <col min="8" max="8" width="11" style="9" customWidth="1"/>
    <col min="9" max="9" width="11.28515625" style="9" customWidth="1"/>
    <col min="10" max="10" width="10.42578125" style="9" customWidth="1"/>
    <col min="11" max="11" width="6.140625" style="9" customWidth="1"/>
    <col min="12" max="12" width="11.5703125" style="9" customWidth="1"/>
    <col min="13" max="13" width="11.140625" style="9" customWidth="1"/>
    <col min="14" max="14" width="9.28515625" style="9" customWidth="1"/>
    <col min="15" max="16384" width="9.140625" style="9"/>
  </cols>
  <sheetData>
    <row r="1" spans="1:14" s="90" customFormat="1" ht="16.5">
      <c r="A1" s="170" t="s">
        <v>211</v>
      </c>
      <c r="B1" s="170"/>
      <c r="C1" s="170"/>
      <c r="D1" s="170"/>
      <c r="E1" s="170"/>
      <c r="F1" s="1"/>
      <c r="G1" s="1"/>
      <c r="H1" s="160" t="s">
        <v>0</v>
      </c>
      <c r="I1" s="160"/>
      <c r="J1" s="160"/>
      <c r="K1" s="160"/>
      <c r="L1" s="160"/>
      <c r="M1" s="160"/>
      <c r="N1" s="160"/>
    </row>
    <row r="2" spans="1:14" s="90" customFormat="1" ht="16.5">
      <c r="A2" s="160" t="s">
        <v>178</v>
      </c>
      <c r="B2" s="160"/>
      <c r="C2" s="160"/>
      <c r="D2" s="160"/>
      <c r="E2" s="160"/>
      <c r="F2" s="1"/>
      <c r="G2" s="1"/>
      <c r="H2" s="160" t="s">
        <v>1</v>
      </c>
      <c r="I2" s="160"/>
      <c r="J2" s="160"/>
      <c r="K2" s="160"/>
      <c r="L2" s="160"/>
      <c r="M2" s="160"/>
      <c r="N2" s="160"/>
    </row>
    <row r="3" spans="1:14" s="90" customFormat="1" ht="16.5">
      <c r="A3" s="160" t="s">
        <v>182</v>
      </c>
      <c r="B3" s="160"/>
      <c r="C3" s="160"/>
      <c r="D3" s="160"/>
      <c r="E3" s="160"/>
      <c r="F3" s="1"/>
      <c r="G3" s="1"/>
      <c r="H3" s="87"/>
      <c r="I3" s="87"/>
      <c r="J3" s="87"/>
      <c r="K3" s="87"/>
      <c r="L3" s="87"/>
      <c r="M3" s="87"/>
      <c r="N3" s="87"/>
    </row>
    <row r="4" spans="1:14" s="90" customFormat="1" ht="16.5">
      <c r="A4" s="1"/>
      <c r="B4" s="1"/>
      <c r="C4" s="130"/>
      <c r="D4" s="130"/>
      <c r="E4" s="1"/>
      <c r="F4" s="1"/>
      <c r="G4" s="1"/>
      <c r="H4" s="1"/>
      <c r="I4" s="1"/>
      <c r="J4" s="1"/>
      <c r="K4" s="1"/>
      <c r="L4" s="1"/>
      <c r="M4" s="1"/>
    </row>
    <row r="5" spans="1:14" s="90" customFormat="1" ht="16.5">
      <c r="A5" s="160" t="s">
        <v>244</v>
      </c>
      <c r="B5" s="160"/>
      <c r="C5" s="160"/>
      <c r="D5" s="160"/>
      <c r="E5" s="160"/>
      <c r="F5" s="160"/>
      <c r="G5" s="160"/>
      <c r="H5" s="160"/>
      <c r="I5" s="160"/>
      <c r="J5" s="160"/>
      <c r="K5" s="160"/>
      <c r="L5" s="160"/>
      <c r="M5" s="160"/>
      <c r="N5" s="160"/>
    </row>
    <row r="6" spans="1:14" s="90" customFormat="1" ht="16.5">
      <c r="A6" s="160" t="s">
        <v>280</v>
      </c>
      <c r="B6" s="160"/>
      <c r="C6" s="160"/>
      <c r="D6" s="160"/>
      <c r="E6" s="160"/>
      <c r="F6" s="160"/>
      <c r="G6" s="160"/>
      <c r="H6" s="160"/>
      <c r="I6" s="160"/>
      <c r="J6" s="160"/>
      <c r="K6" s="160"/>
      <c r="L6" s="160"/>
      <c r="M6" s="160"/>
      <c r="N6" s="160"/>
    </row>
    <row r="7" spans="1:14" s="90" customFormat="1" ht="16.5">
      <c r="A7" s="197" t="s">
        <v>245</v>
      </c>
      <c r="B7" s="197"/>
      <c r="C7" s="197"/>
      <c r="D7" s="197"/>
      <c r="E7" s="197"/>
      <c r="F7" s="197"/>
      <c r="G7" s="197"/>
      <c r="H7" s="197"/>
      <c r="I7" s="197"/>
      <c r="J7" s="197"/>
      <c r="K7" s="197"/>
      <c r="L7" s="197"/>
      <c r="M7" s="87"/>
      <c r="N7" s="87"/>
    </row>
    <row r="8" spans="1:14" s="90" customFormat="1" ht="16.5">
      <c r="A8" s="85" t="s">
        <v>183</v>
      </c>
      <c r="B8" s="85"/>
      <c r="C8" s="131"/>
      <c r="D8" s="131"/>
      <c r="E8" s="87"/>
      <c r="F8" s="87"/>
      <c r="G8" s="87"/>
      <c r="H8" s="87"/>
      <c r="I8" s="87"/>
      <c r="J8" s="87"/>
      <c r="K8" s="87"/>
      <c r="L8" s="87"/>
      <c r="M8" s="87"/>
      <c r="N8" s="87"/>
    </row>
    <row r="9" spans="1:14" s="90" customFormat="1" ht="16.5">
      <c r="A9" s="119" t="s">
        <v>184</v>
      </c>
      <c r="B9" s="119"/>
      <c r="C9" s="131"/>
      <c r="D9" s="131"/>
      <c r="E9" s="117" t="s">
        <v>185</v>
      </c>
      <c r="F9" s="118"/>
      <c r="G9" s="119" t="s">
        <v>186</v>
      </c>
      <c r="H9" s="119"/>
      <c r="I9" s="116"/>
      <c r="J9" s="89" t="s">
        <v>187</v>
      </c>
      <c r="K9" s="198" t="s">
        <v>261</v>
      </c>
      <c r="L9" s="198"/>
      <c r="M9" s="198"/>
      <c r="N9" s="198"/>
    </row>
    <row r="10" spans="1:14" s="90" customFormat="1" ht="16.5">
      <c r="A10" s="119" t="s">
        <v>250</v>
      </c>
      <c r="B10" s="119"/>
      <c r="C10" s="131"/>
      <c r="D10" s="131"/>
      <c r="E10" s="117" t="s">
        <v>185</v>
      </c>
      <c r="F10" s="118"/>
      <c r="G10" s="119" t="s">
        <v>188</v>
      </c>
      <c r="H10" s="119"/>
      <c r="I10" s="116"/>
      <c r="J10" s="89" t="s">
        <v>187</v>
      </c>
      <c r="K10" s="198" t="s">
        <v>256</v>
      </c>
      <c r="L10" s="198"/>
      <c r="M10" s="198"/>
      <c r="N10" s="198"/>
    </row>
    <row r="11" spans="1:14" s="90" customFormat="1" ht="16.5">
      <c r="A11" s="119" t="s">
        <v>262</v>
      </c>
      <c r="B11" s="119"/>
      <c r="C11" s="131"/>
      <c r="D11" s="131"/>
      <c r="E11" s="117" t="s">
        <v>185</v>
      </c>
      <c r="F11" s="118"/>
      <c r="G11" s="119" t="s">
        <v>189</v>
      </c>
      <c r="H11" s="119"/>
      <c r="I11" s="119"/>
      <c r="J11" s="89" t="s">
        <v>187</v>
      </c>
      <c r="K11" s="199" t="s">
        <v>252</v>
      </c>
      <c r="L11" s="199"/>
      <c r="M11" s="199"/>
      <c r="N11" s="199"/>
    </row>
    <row r="12" spans="1:14" s="90" customFormat="1" ht="16.5">
      <c r="A12" s="119" t="s">
        <v>263</v>
      </c>
      <c r="B12" s="119"/>
      <c r="C12" s="131"/>
      <c r="D12" s="131"/>
      <c r="E12" s="117" t="s">
        <v>185</v>
      </c>
      <c r="F12" s="118"/>
      <c r="G12" s="119" t="s">
        <v>253</v>
      </c>
      <c r="H12" s="119"/>
      <c r="I12" s="116"/>
      <c r="J12" s="89" t="s">
        <v>187</v>
      </c>
      <c r="K12" s="198" t="s">
        <v>252</v>
      </c>
      <c r="L12" s="198"/>
      <c r="M12" s="198"/>
      <c r="N12" s="198"/>
    </row>
    <row r="13" spans="1:14" s="90" customFormat="1" ht="16.5">
      <c r="A13" s="119" t="s">
        <v>264</v>
      </c>
      <c r="B13" s="119"/>
      <c r="C13" s="131"/>
      <c r="D13" s="131"/>
      <c r="E13" s="117" t="s">
        <v>185</v>
      </c>
      <c r="F13" s="118"/>
      <c r="G13" s="198" t="s">
        <v>278</v>
      </c>
      <c r="H13" s="198"/>
      <c r="I13" s="198"/>
      <c r="J13" s="89" t="s">
        <v>187</v>
      </c>
      <c r="K13" s="198" t="s">
        <v>254</v>
      </c>
      <c r="L13" s="198"/>
      <c r="M13" s="198"/>
      <c r="N13" s="198"/>
    </row>
    <row r="14" spans="1:14" s="90" customFormat="1" ht="16.5">
      <c r="A14" s="119" t="s">
        <v>259</v>
      </c>
      <c r="B14" s="119"/>
      <c r="C14" s="131"/>
      <c r="D14" s="131"/>
      <c r="E14" s="89" t="s">
        <v>185</v>
      </c>
      <c r="F14" s="88"/>
      <c r="G14" s="198" t="s">
        <v>190</v>
      </c>
      <c r="H14" s="198"/>
      <c r="I14" s="87"/>
      <c r="J14" s="89" t="s">
        <v>187</v>
      </c>
      <c r="K14" s="198" t="s">
        <v>254</v>
      </c>
      <c r="L14" s="198"/>
      <c r="M14" s="198"/>
      <c r="N14" s="198"/>
    </row>
    <row r="15" spans="1:14" s="90" customFormat="1" ht="16.5">
      <c r="A15" s="119" t="s">
        <v>191</v>
      </c>
      <c r="B15" s="119"/>
      <c r="C15" s="131"/>
      <c r="D15" s="131"/>
      <c r="E15" s="89" t="s">
        <v>185</v>
      </c>
      <c r="F15" s="88"/>
      <c r="G15" s="198" t="s">
        <v>192</v>
      </c>
      <c r="H15" s="198"/>
      <c r="I15" s="87"/>
      <c r="J15" s="89" t="s">
        <v>187</v>
      </c>
      <c r="K15" s="198" t="s">
        <v>254</v>
      </c>
      <c r="L15" s="198"/>
      <c r="M15" s="198"/>
      <c r="N15" s="198"/>
    </row>
    <row r="16" spans="1:14" s="90" customFormat="1" ht="16.5">
      <c r="A16" s="119" t="s">
        <v>193</v>
      </c>
      <c r="B16" s="119"/>
      <c r="C16" s="131"/>
      <c r="D16" s="131"/>
      <c r="E16" s="89" t="s">
        <v>185</v>
      </c>
      <c r="F16" s="88"/>
      <c r="G16" s="198" t="s">
        <v>194</v>
      </c>
      <c r="H16" s="198"/>
      <c r="I16" s="198"/>
      <c r="J16" s="89" t="s">
        <v>187</v>
      </c>
      <c r="K16" s="198" t="s">
        <v>265</v>
      </c>
      <c r="L16" s="198"/>
      <c r="M16" s="198"/>
      <c r="N16" s="198"/>
    </row>
    <row r="17" spans="1:14" s="90" customFormat="1" ht="16.5">
      <c r="A17" s="170" t="s">
        <v>204</v>
      </c>
      <c r="B17" s="170"/>
      <c r="C17" s="170"/>
      <c r="D17" s="133"/>
      <c r="E17" s="86"/>
      <c r="F17" s="86"/>
      <c r="G17" s="86"/>
      <c r="H17" s="86"/>
      <c r="I17" s="86"/>
      <c r="J17" s="86"/>
      <c r="K17" s="86"/>
      <c r="L17" s="86"/>
      <c r="M17" s="86"/>
      <c r="N17" s="86"/>
    </row>
    <row r="18" spans="1:14" ht="16.5">
      <c r="A18" s="10"/>
      <c r="B18" s="10"/>
      <c r="C18" s="131"/>
      <c r="D18" s="189"/>
      <c r="E18" s="189"/>
      <c r="F18" s="189"/>
      <c r="G18" s="189"/>
      <c r="H18" s="189"/>
      <c r="I18" s="189"/>
      <c r="J18" s="189"/>
      <c r="K18" s="10"/>
      <c r="L18" s="10"/>
      <c r="M18" s="10"/>
    </row>
    <row r="19" spans="1:14">
      <c r="A19" s="190" t="s">
        <v>2</v>
      </c>
      <c r="B19" s="190" t="s">
        <v>44</v>
      </c>
      <c r="C19" s="195" t="s">
        <v>45</v>
      </c>
      <c r="D19" s="195" t="s">
        <v>46</v>
      </c>
      <c r="E19" s="190" t="s">
        <v>47</v>
      </c>
      <c r="F19" s="190" t="s">
        <v>48</v>
      </c>
      <c r="G19" s="192" t="s">
        <v>49</v>
      </c>
      <c r="H19" s="193"/>
      <c r="I19" s="193"/>
      <c r="J19" s="194"/>
      <c r="K19" s="192" t="s">
        <v>10</v>
      </c>
      <c r="L19" s="193"/>
      <c r="M19" s="194"/>
      <c r="N19" s="183" t="s">
        <v>11</v>
      </c>
    </row>
    <row r="20" spans="1:14" ht="21">
      <c r="A20" s="191"/>
      <c r="B20" s="191"/>
      <c r="C20" s="196"/>
      <c r="D20" s="196"/>
      <c r="E20" s="191"/>
      <c r="F20" s="191"/>
      <c r="G20" s="11" t="s">
        <v>12</v>
      </c>
      <c r="H20" s="11" t="s">
        <v>8</v>
      </c>
      <c r="I20" s="11" t="s">
        <v>50</v>
      </c>
      <c r="J20" s="11" t="s">
        <v>51</v>
      </c>
      <c r="K20" s="11" t="s">
        <v>12</v>
      </c>
      <c r="L20" s="11" t="s">
        <v>50</v>
      </c>
      <c r="M20" s="11" t="s">
        <v>51</v>
      </c>
      <c r="N20" s="185"/>
    </row>
    <row r="21" spans="1:14">
      <c r="A21" s="11" t="s">
        <v>14</v>
      </c>
      <c r="B21" s="11" t="s">
        <v>15</v>
      </c>
      <c r="C21" s="132" t="s">
        <v>16</v>
      </c>
      <c r="D21" s="132" t="s">
        <v>17</v>
      </c>
      <c r="E21" s="11" t="s">
        <v>18</v>
      </c>
      <c r="F21" s="11" t="s">
        <v>17</v>
      </c>
      <c r="G21" s="11">
        <v>1</v>
      </c>
      <c r="H21" s="11">
        <v>2</v>
      </c>
      <c r="I21" s="11">
        <v>3</v>
      </c>
      <c r="J21" s="11">
        <v>4</v>
      </c>
      <c r="K21" s="11">
        <v>5</v>
      </c>
      <c r="L21" s="11">
        <v>6</v>
      </c>
      <c r="M21" s="11">
        <v>7</v>
      </c>
      <c r="N21" s="12">
        <v>8</v>
      </c>
    </row>
    <row r="22" spans="1:14" ht="25.5">
      <c r="A22" s="38">
        <v>1</v>
      </c>
      <c r="B22" s="13" t="s">
        <v>141</v>
      </c>
      <c r="C22" s="14" t="s">
        <v>142</v>
      </c>
      <c r="D22" s="134">
        <v>41445</v>
      </c>
      <c r="E22" s="7">
        <v>13008</v>
      </c>
      <c r="F22" s="39" t="s">
        <v>63</v>
      </c>
      <c r="G22" s="15">
        <v>1</v>
      </c>
      <c r="H22" s="16">
        <v>9300000</v>
      </c>
      <c r="I22" s="40">
        <f t="shared" ref="I22:I36" si="0">H22*G22</f>
        <v>9300000</v>
      </c>
      <c r="J22" s="41">
        <v>5812500</v>
      </c>
      <c r="K22" s="15">
        <v>1</v>
      </c>
      <c r="L22" s="16">
        <v>9300000</v>
      </c>
      <c r="M22" s="42">
        <f t="shared" ref="M22:M36" si="1">J22</f>
        <v>5812500</v>
      </c>
      <c r="N22" s="43"/>
    </row>
    <row r="23" spans="1:14">
      <c r="A23" s="38">
        <f>A22+1</f>
        <v>2</v>
      </c>
      <c r="B23" s="44" t="s">
        <v>143</v>
      </c>
      <c r="C23" s="14"/>
      <c r="D23" s="14"/>
      <c r="E23" s="45" t="s">
        <v>144</v>
      </c>
      <c r="F23" s="39" t="s">
        <v>63</v>
      </c>
      <c r="G23" s="46">
        <v>1</v>
      </c>
      <c r="H23" s="47">
        <v>6000000</v>
      </c>
      <c r="I23" s="48">
        <f t="shared" si="0"/>
        <v>6000000</v>
      </c>
      <c r="J23" s="49">
        <v>0</v>
      </c>
      <c r="K23" s="46">
        <v>1</v>
      </c>
      <c r="L23" s="47">
        <v>6000000</v>
      </c>
      <c r="M23" s="50">
        <f t="shared" si="1"/>
        <v>0</v>
      </c>
      <c r="N23" s="51"/>
    </row>
    <row r="24" spans="1:14">
      <c r="A24" s="38">
        <f t="shared" ref="A24:A33" si="2">A23+1</f>
        <v>3</v>
      </c>
      <c r="B24" s="44" t="s">
        <v>145</v>
      </c>
      <c r="C24" s="14"/>
      <c r="D24" s="14"/>
      <c r="E24" s="45" t="s">
        <v>146</v>
      </c>
      <c r="F24" s="39" t="s">
        <v>63</v>
      </c>
      <c r="G24" s="46">
        <v>1</v>
      </c>
      <c r="H24" s="47">
        <v>5000000</v>
      </c>
      <c r="I24" s="48">
        <f t="shared" si="0"/>
        <v>5000000</v>
      </c>
      <c r="J24" s="49">
        <v>0</v>
      </c>
      <c r="K24" s="46">
        <v>1</v>
      </c>
      <c r="L24" s="47">
        <v>5000000</v>
      </c>
      <c r="M24" s="50">
        <f t="shared" si="1"/>
        <v>0</v>
      </c>
      <c r="N24" s="51"/>
    </row>
    <row r="25" spans="1:14">
      <c r="A25" s="38">
        <f t="shared" si="2"/>
        <v>4</v>
      </c>
      <c r="B25" s="44" t="s">
        <v>147</v>
      </c>
      <c r="C25" s="51"/>
      <c r="D25" s="51"/>
      <c r="E25" s="52">
        <v>5000886</v>
      </c>
      <c r="F25" s="39" t="s">
        <v>63</v>
      </c>
      <c r="G25" s="46">
        <v>1</v>
      </c>
      <c r="H25" s="47">
        <v>55000000</v>
      </c>
      <c r="I25" s="48">
        <f t="shared" si="0"/>
        <v>55000000</v>
      </c>
      <c r="J25" s="49">
        <v>0</v>
      </c>
      <c r="K25" s="46">
        <v>1</v>
      </c>
      <c r="L25" s="47">
        <v>55000000</v>
      </c>
      <c r="M25" s="50">
        <f t="shared" si="1"/>
        <v>0</v>
      </c>
      <c r="N25" s="51"/>
    </row>
    <row r="26" spans="1:14">
      <c r="A26" s="38">
        <f t="shared" si="2"/>
        <v>5</v>
      </c>
      <c r="B26" s="44" t="s">
        <v>148</v>
      </c>
      <c r="C26" s="14"/>
      <c r="D26" s="14"/>
      <c r="E26" s="52">
        <v>5000887</v>
      </c>
      <c r="F26" s="39" t="s">
        <v>63</v>
      </c>
      <c r="G26" s="46">
        <v>1</v>
      </c>
      <c r="H26" s="47">
        <v>19999999</v>
      </c>
      <c r="I26" s="48">
        <f t="shared" si="0"/>
        <v>19999999</v>
      </c>
      <c r="J26" s="49">
        <v>0</v>
      </c>
      <c r="K26" s="46">
        <v>1</v>
      </c>
      <c r="L26" s="47">
        <v>19999999</v>
      </c>
      <c r="M26" s="50">
        <f t="shared" si="1"/>
        <v>0</v>
      </c>
      <c r="N26" s="51"/>
    </row>
    <row r="27" spans="1:14">
      <c r="A27" s="38">
        <f t="shared" si="2"/>
        <v>6</v>
      </c>
      <c r="B27" s="44" t="s">
        <v>149</v>
      </c>
      <c r="C27" s="14"/>
      <c r="D27" s="14"/>
      <c r="E27" s="52">
        <v>5000949</v>
      </c>
      <c r="F27" s="39" t="s">
        <v>63</v>
      </c>
      <c r="G27" s="46">
        <v>1</v>
      </c>
      <c r="H27" s="47">
        <v>20000000</v>
      </c>
      <c r="I27" s="48">
        <f t="shared" si="0"/>
        <v>20000000</v>
      </c>
      <c r="J27" s="49">
        <v>0</v>
      </c>
      <c r="K27" s="46">
        <v>1</v>
      </c>
      <c r="L27" s="47">
        <v>20000000</v>
      </c>
      <c r="M27" s="50">
        <f t="shared" si="1"/>
        <v>0</v>
      </c>
      <c r="N27" s="51"/>
    </row>
    <row r="28" spans="1:14">
      <c r="A28" s="38">
        <f t="shared" si="2"/>
        <v>7</v>
      </c>
      <c r="B28" s="44" t="s">
        <v>150</v>
      </c>
      <c r="C28" s="14"/>
      <c r="D28" s="14"/>
      <c r="E28" s="52">
        <v>5001248</v>
      </c>
      <c r="F28" s="39" t="s">
        <v>63</v>
      </c>
      <c r="G28" s="46">
        <v>1</v>
      </c>
      <c r="H28" s="47">
        <v>11000000</v>
      </c>
      <c r="I28" s="48">
        <f t="shared" si="0"/>
        <v>11000000</v>
      </c>
      <c r="J28" s="49">
        <v>0</v>
      </c>
      <c r="K28" s="46">
        <v>1</v>
      </c>
      <c r="L28" s="47">
        <v>11000000</v>
      </c>
      <c r="M28" s="50">
        <f t="shared" si="1"/>
        <v>0</v>
      </c>
      <c r="N28" s="51"/>
    </row>
    <row r="29" spans="1:14">
      <c r="A29" s="38">
        <f t="shared" si="2"/>
        <v>8</v>
      </c>
      <c r="B29" s="13" t="s">
        <v>122</v>
      </c>
      <c r="C29" s="14"/>
      <c r="D29" s="14"/>
      <c r="E29" s="8">
        <v>5001593</v>
      </c>
      <c r="F29" s="39" t="s">
        <v>63</v>
      </c>
      <c r="G29" s="15">
        <v>1</v>
      </c>
      <c r="H29" s="16">
        <v>15000000</v>
      </c>
      <c r="I29" s="40">
        <f t="shared" si="0"/>
        <v>15000000</v>
      </c>
      <c r="J29" s="41">
        <v>0</v>
      </c>
      <c r="K29" s="15">
        <v>1</v>
      </c>
      <c r="L29" s="16">
        <v>15000000</v>
      </c>
      <c r="M29" s="42">
        <f t="shared" si="1"/>
        <v>0</v>
      </c>
      <c r="N29" s="43"/>
    </row>
    <row r="30" spans="1:14">
      <c r="A30" s="38">
        <f t="shared" si="2"/>
        <v>9</v>
      </c>
      <c r="B30" s="44" t="s">
        <v>151</v>
      </c>
      <c r="C30" s="14" t="s">
        <v>152</v>
      </c>
      <c r="D30" s="134">
        <v>40542</v>
      </c>
      <c r="E30" s="52">
        <v>5001838</v>
      </c>
      <c r="F30" s="39" t="s">
        <v>63</v>
      </c>
      <c r="G30" s="46">
        <v>1</v>
      </c>
      <c r="H30" s="47">
        <v>12000000</v>
      </c>
      <c r="I30" s="48">
        <f t="shared" si="0"/>
        <v>12000000</v>
      </c>
      <c r="J30" s="53">
        <v>1500000</v>
      </c>
      <c r="K30" s="46">
        <v>1</v>
      </c>
      <c r="L30" s="47">
        <v>12000000</v>
      </c>
      <c r="M30" s="42">
        <f t="shared" si="1"/>
        <v>1500000</v>
      </c>
      <c r="N30" s="51"/>
    </row>
    <row r="31" spans="1:14">
      <c r="A31" s="38">
        <f t="shared" si="2"/>
        <v>10</v>
      </c>
      <c r="B31" s="44" t="s">
        <v>153</v>
      </c>
      <c r="C31" s="14" t="s">
        <v>154</v>
      </c>
      <c r="D31" s="134">
        <v>40416</v>
      </c>
      <c r="E31" s="45">
        <v>5001917</v>
      </c>
      <c r="F31" s="39" t="s">
        <v>63</v>
      </c>
      <c r="G31" s="46">
        <v>1</v>
      </c>
      <c r="H31" s="47">
        <v>12000000</v>
      </c>
      <c r="I31" s="48">
        <f t="shared" si="0"/>
        <v>12000000</v>
      </c>
      <c r="J31" s="53">
        <v>3000000</v>
      </c>
      <c r="K31" s="46">
        <v>1</v>
      </c>
      <c r="L31" s="47">
        <v>12000000</v>
      </c>
      <c r="M31" s="42">
        <f t="shared" si="1"/>
        <v>3000000</v>
      </c>
      <c r="N31" s="54"/>
    </row>
    <row r="32" spans="1:14" ht="25.5">
      <c r="A32" s="38">
        <f t="shared" si="2"/>
        <v>11</v>
      </c>
      <c r="B32" s="13" t="s">
        <v>155</v>
      </c>
      <c r="C32" s="14" t="s">
        <v>156</v>
      </c>
      <c r="D32" s="134">
        <v>41304</v>
      </c>
      <c r="E32" s="7">
        <v>13001</v>
      </c>
      <c r="F32" s="39" t="s">
        <v>63</v>
      </c>
      <c r="G32" s="15">
        <v>1</v>
      </c>
      <c r="H32" s="16">
        <v>8000000</v>
      </c>
      <c r="I32" s="40">
        <f t="shared" si="0"/>
        <v>8000000</v>
      </c>
      <c r="J32" s="41">
        <v>5000000</v>
      </c>
      <c r="K32" s="15">
        <v>1</v>
      </c>
      <c r="L32" s="16">
        <v>8000000</v>
      </c>
      <c r="M32" s="42">
        <f t="shared" si="1"/>
        <v>5000000</v>
      </c>
      <c r="N32" s="43"/>
    </row>
    <row r="33" spans="1:14" ht="38.25">
      <c r="A33" s="38">
        <f t="shared" si="2"/>
        <v>12</v>
      </c>
      <c r="B33" s="13" t="s">
        <v>157</v>
      </c>
      <c r="C33" s="14" t="s">
        <v>158</v>
      </c>
      <c r="D33" s="134">
        <v>41129</v>
      </c>
      <c r="E33" s="55">
        <v>12036</v>
      </c>
      <c r="F33" s="39" t="s">
        <v>63</v>
      </c>
      <c r="G33" s="15">
        <v>1</v>
      </c>
      <c r="H33" s="16">
        <v>18000000</v>
      </c>
      <c r="I33" s="40">
        <f t="shared" si="0"/>
        <v>18000000</v>
      </c>
      <c r="J33" s="41">
        <v>9000000</v>
      </c>
      <c r="K33" s="15">
        <v>1</v>
      </c>
      <c r="L33" s="16">
        <v>18000000</v>
      </c>
      <c r="M33" s="42">
        <f t="shared" si="1"/>
        <v>9000000</v>
      </c>
      <c r="N33" s="56"/>
    </row>
    <row r="34" spans="1:14" s="90" customFormat="1" ht="25.5">
      <c r="A34" s="38">
        <v>13</v>
      </c>
      <c r="B34" s="13" t="s">
        <v>206</v>
      </c>
      <c r="C34" s="14" t="s">
        <v>207</v>
      </c>
      <c r="D34" s="134" t="s">
        <v>208</v>
      </c>
      <c r="E34" s="100">
        <v>14031</v>
      </c>
      <c r="F34" s="39"/>
      <c r="G34" s="15">
        <v>1</v>
      </c>
      <c r="H34" s="16">
        <v>10000000</v>
      </c>
      <c r="I34" s="40">
        <f t="shared" si="0"/>
        <v>10000000</v>
      </c>
      <c r="J34" s="41">
        <v>7500000</v>
      </c>
      <c r="K34" s="15">
        <v>1</v>
      </c>
      <c r="L34" s="16">
        <f>H34</f>
        <v>10000000</v>
      </c>
      <c r="M34" s="42">
        <f t="shared" si="1"/>
        <v>7500000</v>
      </c>
      <c r="N34" s="56"/>
    </row>
    <row r="35" spans="1:14" s="90" customFormat="1" ht="25.5">
      <c r="A35" s="38">
        <v>14</v>
      </c>
      <c r="B35" s="99" t="s">
        <v>209</v>
      </c>
      <c r="C35" s="14" t="s">
        <v>210</v>
      </c>
      <c r="D35" s="134" t="s">
        <v>208</v>
      </c>
      <c r="E35" s="55">
        <v>14030</v>
      </c>
      <c r="F35" s="39"/>
      <c r="G35" s="15">
        <v>1</v>
      </c>
      <c r="H35" s="16">
        <v>9600000</v>
      </c>
      <c r="I35" s="40">
        <f t="shared" si="0"/>
        <v>9600000</v>
      </c>
      <c r="J35" s="41">
        <v>7200000</v>
      </c>
      <c r="K35" s="15">
        <v>1</v>
      </c>
      <c r="L35" s="16">
        <v>9600000</v>
      </c>
      <c r="M35" s="42">
        <f t="shared" si="1"/>
        <v>7200000</v>
      </c>
      <c r="N35" s="56"/>
    </row>
    <row r="36" spans="1:14" s="90" customFormat="1" ht="25.5">
      <c r="A36" s="38">
        <v>15</v>
      </c>
      <c r="B36" s="13" t="s">
        <v>279</v>
      </c>
      <c r="C36" s="14"/>
      <c r="D36" s="134"/>
      <c r="E36" s="15">
        <v>15002</v>
      </c>
      <c r="F36" s="39"/>
      <c r="G36" s="15">
        <v>1</v>
      </c>
      <c r="H36" s="146">
        <v>7340000</v>
      </c>
      <c r="I36" s="40">
        <f t="shared" si="0"/>
        <v>7340000</v>
      </c>
      <c r="J36" s="41">
        <v>6422500</v>
      </c>
      <c r="K36" s="15">
        <v>1</v>
      </c>
      <c r="L36" s="16">
        <f>H36</f>
        <v>7340000</v>
      </c>
      <c r="M36" s="42">
        <f t="shared" si="1"/>
        <v>6422500</v>
      </c>
      <c r="N36" s="56"/>
    </row>
    <row r="37" spans="1:14">
      <c r="A37" s="69"/>
      <c r="B37" s="201" t="s">
        <v>179</v>
      </c>
      <c r="C37" s="202"/>
      <c r="D37" s="202"/>
      <c r="E37" s="203"/>
      <c r="F37" s="70"/>
      <c r="G37" s="71">
        <f t="shared" ref="G37:K37" si="3">SUM(G22:G33)</f>
        <v>12</v>
      </c>
      <c r="H37" s="72">
        <f>SUM(H22:H35)</f>
        <v>210899999</v>
      </c>
      <c r="I37" s="73">
        <f>SUM(I22:I36)</f>
        <v>218239999</v>
      </c>
      <c r="J37" s="74">
        <f>SUM(J22:J36)</f>
        <v>45435000</v>
      </c>
      <c r="K37" s="71">
        <f t="shared" si="3"/>
        <v>12</v>
      </c>
      <c r="L37" s="72">
        <f>SUM(L22:L35)</f>
        <v>210899999</v>
      </c>
      <c r="M37" s="75">
        <f>SUM(M22:M36)</f>
        <v>45435000</v>
      </c>
      <c r="N37" s="76"/>
    </row>
    <row r="39" spans="1:14" ht="16.5">
      <c r="A39" s="200" t="s">
        <v>196</v>
      </c>
      <c r="B39" s="200"/>
      <c r="C39" s="200"/>
      <c r="D39" s="200"/>
      <c r="E39" s="98"/>
      <c r="F39" s="98"/>
      <c r="G39" s="98"/>
      <c r="H39" s="160"/>
      <c r="I39" s="160"/>
      <c r="J39" s="160"/>
      <c r="K39" s="170" t="s">
        <v>248</v>
      </c>
      <c r="L39" s="170"/>
      <c r="M39" s="170"/>
      <c r="N39" s="170"/>
    </row>
    <row r="40" spans="1:14" ht="16.5">
      <c r="A40" s="160" t="s">
        <v>197</v>
      </c>
      <c r="B40" s="160"/>
      <c r="C40" s="160"/>
      <c r="D40" s="160"/>
      <c r="E40" s="160" t="s">
        <v>198</v>
      </c>
      <c r="F40" s="160"/>
      <c r="G40" s="160"/>
      <c r="H40" s="160"/>
      <c r="I40" s="1"/>
      <c r="J40" s="91"/>
      <c r="K40" s="160" t="s">
        <v>205</v>
      </c>
      <c r="L40" s="160"/>
      <c r="M40" s="160"/>
      <c r="N40" s="160"/>
    </row>
    <row r="41" spans="1:14" ht="16.5">
      <c r="A41" s="1"/>
      <c r="B41" s="1"/>
      <c r="C41" s="130"/>
      <c r="D41" s="130"/>
      <c r="E41" s="156" t="s">
        <v>267</v>
      </c>
      <c r="F41" s="156"/>
      <c r="G41" s="156"/>
      <c r="H41" s="156"/>
      <c r="I41" s="156"/>
      <c r="J41" s="156"/>
      <c r="K41" s="1"/>
      <c r="L41" s="1"/>
      <c r="M41" s="1"/>
      <c r="N41" s="1"/>
    </row>
    <row r="42" spans="1:14" ht="16.5">
      <c r="A42" s="1"/>
      <c r="B42" s="1"/>
      <c r="C42" s="130"/>
      <c r="D42" s="130"/>
      <c r="E42" s="156" t="s">
        <v>268</v>
      </c>
      <c r="F42" s="156"/>
      <c r="G42" s="156"/>
      <c r="H42" s="156"/>
      <c r="I42" s="156"/>
      <c r="J42" s="156"/>
      <c r="K42" s="1"/>
      <c r="L42" s="1"/>
      <c r="M42" s="1"/>
      <c r="N42" s="1"/>
    </row>
    <row r="43" spans="1:14" ht="16.5">
      <c r="A43" s="1"/>
      <c r="B43" s="1"/>
      <c r="C43" s="130"/>
      <c r="D43" s="130"/>
      <c r="E43" s="156" t="s">
        <v>269</v>
      </c>
      <c r="F43" s="156"/>
      <c r="G43" s="156"/>
      <c r="H43" s="156"/>
      <c r="I43" s="156"/>
      <c r="J43" s="156"/>
      <c r="K43" s="1"/>
      <c r="L43" s="1"/>
      <c r="M43" s="1"/>
      <c r="N43" s="1"/>
    </row>
    <row r="44" spans="1:14" ht="16.5">
      <c r="A44" s="1"/>
      <c r="B44" s="1"/>
      <c r="C44" s="130"/>
      <c r="D44" s="130"/>
      <c r="E44" s="156" t="s">
        <v>270</v>
      </c>
      <c r="F44" s="156"/>
      <c r="G44" s="156"/>
      <c r="H44" s="156"/>
      <c r="I44" s="156"/>
      <c r="J44" s="156"/>
      <c r="K44" s="1"/>
      <c r="L44" s="1"/>
      <c r="M44" s="1"/>
      <c r="N44" s="1"/>
    </row>
    <row r="45" spans="1:14" ht="16.5">
      <c r="A45" s="160" t="s">
        <v>200</v>
      </c>
      <c r="B45" s="160"/>
      <c r="C45" s="160"/>
      <c r="D45" s="160"/>
      <c r="E45" s="156" t="s">
        <v>199</v>
      </c>
      <c r="F45" s="156"/>
      <c r="G45" s="156"/>
      <c r="H45" s="156"/>
      <c r="I45" s="156"/>
      <c r="J45" s="156"/>
      <c r="K45" s="160" t="s">
        <v>246</v>
      </c>
      <c r="L45" s="160"/>
      <c r="M45" s="160"/>
      <c r="N45" s="160"/>
    </row>
    <row r="46" spans="1:14" ht="16.5">
      <c r="A46" s="1"/>
      <c r="B46" s="1"/>
      <c r="C46" s="130"/>
      <c r="D46" s="130"/>
      <c r="E46" s="156" t="s">
        <v>201</v>
      </c>
      <c r="F46" s="156"/>
      <c r="G46" s="156"/>
      <c r="H46" s="156"/>
      <c r="I46" s="156"/>
      <c r="J46" s="156"/>
      <c r="K46" s="1"/>
      <c r="L46" s="1"/>
      <c r="M46" s="1"/>
      <c r="N46" s="1"/>
    </row>
    <row r="47" spans="1:14" ht="16.5">
      <c r="A47" s="1"/>
      <c r="B47" s="1"/>
      <c r="C47" s="130"/>
      <c r="D47" s="130"/>
      <c r="E47" s="156" t="s">
        <v>202</v>
      </c>
      <c r="F47" s="156"/>
      <c r="G47" s="156"/>
      <c r="H47" s="156"/>
      <c r="I47" s="156"/>
      <c r="J47" s="156"/>
      <c r="K47" s="1"/>
      <c r="L47" s="1"/>
      <c r="M47" s="1"/>
      <c r="N47" s="1"/>
    </row>
    <row r="56" spans="9:9" ht="16.5">
      <c r="I56" s="101"/>
    </row>
  </sheetData>
  <mergeCells count="47">
    <mergeCell ref="A45:D45"/>
    <mergeCell ref="E45:J45"/>
    <mergeCell ref="K45:N45"/>
    <mergeCell ref="E46:J46"/>
    <mergeCell ref="E47:J47"/>
    <mergeCell ref="G16:I16"/>
    <mergeCell ref="K16:N16"/>
    <mergeCell ref="A39:D39"/>
    <mergeCell ref="H39:J39"/>
    <mergeCell ref="K39:N39"/>
    <mergeCell ref="K19:M19"/>
    <mergeCell ref="N19:N20"/>
    <mergeCell ref="B37:E37"/>
    <mergeCell ref="A19:A20"/>
    <mergeCell ref="B19:B20"/>
    <mergeCell ref="C19:C20"/>
    <mergeCell ref="A17:C17"/>
    <mergeCell ref="K13:N13"/>
    <mergeCell ref="G14:H14"/>
    <mergeCell ref="K14:N14"/>
    <mergeCell ref="G15:H15"/>
    <mergeCell ref="K15:N15"/>
    <mergeCell ref="K40:N40"/>
    <mergeCell ref="E41:J41"/>
    <mergeCell ref="E42:J42"/>
    <mergeCell ref="A1:E1"/>
    <mergeCell ref="H1:N1"/>
    <mergeCell ref="A2:E2"/>
    <mergeCell ref="H2:N2"/>
    <mergeCell ref="A3:E3"/>
    <mergeCell ref="A5:N5"/>
    <mergeCell ref="A6:N6"/>
    <mergeCell ref="A7:L7"/>
    <mergeCell ref="K9:N9"/>
    <mergeCell ref="K10:N10"/>
    <mergeCell ref="K11:N11"/>
    <mergeCell ref="K12:N12"/>
    <mergeCell ref="G13:I13"/>
    <mergeCell ref="E43:J43"/>
    <mergeCell ref="E44:J44"/>
    <mergeCell ref="D18:J18"/>
    <mergeCell ref="F19:F20"/>
    <mergeCell ref="G19:J19"/>
    <mergeCell ref="D19:D20"/>
    <mergeCell ref="E19:E20"/>
    <mergeCell ref="A40:D40"/>
    <mergeCell ref="E40:H40"/>
  </mergeCells>
  <pageMargins left="0.7" right="0.25" top="0.61" bottom="0.75" header="0.3" footer="0.3"/>
  <pageSetup scale="95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K41"/>
  <sheetViews>
    <sheetView workbookViewId="0">
      <selection activeCell="C11" sqref="C11"/>
    </sheetView>
  </sheetViews>
  <sheetFormatPr defaultRowHeight="15"/>
  <cols>
    <col min="1" max="1" width="5.140625" style="9" customWidth="1"/>
    <col min="2" max="2" width="22.85546875" style="9" customWidth="1"/>
    <col min="3" max="3" width="13.85546875" style="9" customWidth="1"/>
    <col min="4" max="4" width="9.28515625" style="9" customWidth="1"/>
    <col min="5" max="5" width="8.140625" style="9" customWidth="1"/>
    <col min="6" max="6" width="9.5703125" style="9" customWidth="1"/>
    <col min="7" max="7" width="8.42578125" style="9" customWidth="1"/>
    <col min="8" max="8" width="10" style="9" customWidth="1"/>
    <col min="9" max="10" width="10.28515625" style="9" customWidth="1"/>
    <col min="11" max="11" width="13.85546875" style="9" customWidth="1"/>
    <col min="12" max="16384" width="9.140625" style="9"/>
  </cols>
  <sheetData>
    <row r="1" spans="1:11" s="84" customFormat="1" ht="15.75">
      <c r="A1" s="172" t="s">
        <v>211</v>
      </c>
      <c r="B1" s="172"/>
      <c r="C1" s="172"/>
      <c r="D1" s="172"/>
      <c r="G1" s="171" t="s">
        <v>0</v>
      </c>
      <c r="H1" s="171"/>
      <c r="I1" s="171"/>
      <c r="J1" s="171"/>
      <c r="K1" s="171"/>
    </row>
    <row r="2" spans="1:11" s="84" customFormat="1" ht="16.5">
      <c r="A2" s="171" t="s">
        <v>178</v>
      </c>
      <c r="B2" s="171"/>
      <c r="C2" s="171"/>
      <c r="D2" s="171"/>
      <c r="G2" s="160" t="s">
        <v>1</v>
      </c>
      <c r="H2" s="160"/>
      <c r="I2" s="160"/>
      <c r="J2" s="160"/>
      <c r="K2" s="160"/>
    </row>
    <row r="3" spans="1:11" s="84" customFormat="1" ht="15.75">
      <c r="A3" s="171" t="s">
        <v>182</v>
      </c>
      <c r="B3" s="171"/>
      <c r="C3" s="171"/>
      <c r="D3" s="171"/>
      <c r="G3" s="82"/>
      <c r="H3" s="82"/>
      <c r="I3" s="82"/>
      <c r="J3" s="82"/>
      <c r="K3" s="82"/>
    </row>
    <row r="4" spans="1:11" s="84" customFormat="1"/>
    <row r="5" spans="1:11" s="84" customFormat="1" ht="16.5">
      <c r="A5" s="160" t="s">
        <v>249</v>
      </c>
      <c r="B5" s="160"/>
      <c r="C5" s="160"/>
      <c r="D5" s="160"/>
      <c r="E5" s="160"/>
      <c r="F5" s="160"/>
      <c r="G5" s="160"/>
      <c r="H5" s="160"/>
      <c r="I5" s="160"/>
      <c r="J5" s="160"/>
      <c r="K5" s="160"/>
    </row>
    <row r="6" spans="1:11" s="84" customFormat="1" ht="16.5">
      <c r="A6" s="160" t="s">
        <v>280</v>
      </c>
      <c r="B6" s="160"/>
      <c r="C6" s="160"/>
      <c r="D6" s="160"/>
      <c r="E6" s="160"/>
      <c r="F6" s="160"/>
      <c r="G6" s="160"/>
      <c r="H6" s="160"/>
      <c r="I6" s="160"/>
      <c r="J6" s="160"/>
      <c r="K6" s="160"/>
    </row>
    <row r="7" spans="1:11" s="84" customFormat="1" ht="16.5">
      <c r="A7" s="211" t="s">
        <v>245</v>
      </c>
      <c r="B7" s="211"/>
      <c r="C7" s="211"/>
      <c r="D7" s="211"/>
      <c r="E7" s="211"/>
      <c r="F7" s="211"/>
      <c r="G7" s="80"/>
      <c r="H7" s="80"/>
      <c r="I7" s="80"/>
      <c r="J7" s="80"/>
      <c r="K7" s="80"/>
    </row>
    <row r="8" spans="1:11" s="84" customFormat="1" ht="16.5">
      <c r="A8" s="211" t="s">
        <v>183</v>
      </c>
      <c r="B8" s="211"/>
      <c r="C8" s="80"/>
      <c r="D8" s="80"/>
      <c r="E8" s="80"/>
      <c r="F8" s="80"/>
      <c r="G8" s="80"/>
      <c r="H8" s="80"/>
      <c r="I8" s="80"/>
      <c r="J8" s="80"/>
      <c r="K8" s="80"/>
    </row>
    <row r="9" spans="1:11" s="84" customFormat="1" ht="16.5">
      <c r="A9" s="129" t="s">
        <v>184</v>
      </c>
      <c r="B9" s="129"/>
      <c r="C9" s="131"/>
      <c r="D9" s="128" t="s">
        <v>185</v>
      </c>
      <c r="E9" s="198" t="s">
        <v>186</v>
      </c>
      <c r="F9" s="198"/>
      <c r="G9" s="127"/>
      <c r="H9" s="128" t="s">
        <v>187</v>
      </c>
      <c r="I9" s="198" t="s">
        <v>261</v>
      </c>
      <c r="J9" s="198"/>
      <c r="K9" s="198"/>
    </row>
    <row r="10" spans="1:11" s="84" customFormat="1" ht="16.5">
      <c r="A10" s="129" t="s">
        <v>250</v>
      </c>
      <c r="B10" s="129"/>
      <c r="C10" s="131"/>
      <c r="D10" s="128" t="s">
        <v>185</v>
      </c>
      <c r="E10" s="198" t="s">
        <v>188</v>
      </c>
      <c r="F10" s="198"/>
      <c r="G10" s="127"/>
      <c r="H10" s="128" t="s">
        <v>187</v>
      </c>
      <c r="I10" s="198" t="s">
        <v>256</v>
      </c>
      <c r="J10" s="198"/>
      <c r="K10" s="198"/>
    </row>
    <row r="11" spans="1:11" s="84" customFormat="1" ht="16.5">
      <c r="A11" s="129" t="s">
        <v>262</v>
      </c>
      <c r="B11" s="129"/>
      <c r="C11" s="131"/>
      <c r="D11" s="128" t="s">
        <v>185</v>
      </c>
      <c r="E11" s="198" t="s">
        <v>189</v>
      </c>
      <c r="F11" s="198"/>
      <c r="G11" s="127"/>
      <c r="H11" s="128" t="s">
        <v>187</v>
      </c>
      <c r="I11" s="199" t="s">
        <v>254</v>
      </c>
      <c r="J11" s="199"/>
      <c r="K11" s="199"/>
    </row>
    <row r="12" spans="1:11" s="84" customFormat="1" ht="16.5">
      <c r="A12" s="129" t="s">
        <v>263</v>
      </c>
      <c r="B12" s="129"/>
      <c r="C12" s="131"/>
      <c r="D12" s="128" t="s">
        <v>185</v>
      </c>
      <c r="E12" s="129" t="s">
        <v>266</v>
      </c>
      <c r="F12" s="129"/>
      <c r="G12" s="127"/>
      <c r="H12" s="128" t="s">
        <v>187</v>
      </c>
      <c r="I12" s="198" t="s">
        <v>254</v>
      </c>
      <c r="J12" s="198"/>
      <c r="K12" s="198"/>
    </row>
    <row r="13" spans="1:11" s="84" customFormat="1" ht="16.5">
      <c r="A13" s="129" t="s">
        <v>264</v>
      </c>
      <c r="B13" s="129"/>
      <c r="C13" s="131"/>
      <c r="D13" s="128" t="s">
        <v>185</v>
      </c>
      <c r="E13" s="198" t="s">
        <v>258</v>
      </c>
      <c r="F13" s="198"/>
      <c r="G13" s="198"/>
      <c r="H13" s="128" t="s">
        <v>187</v>
      </c>
      <c r="I13" s="198" t="s">
        <v>254</v>
      </c>
      <c r="J13" s="198"/>
      <c r="K13" s="198"/>
    </row>
    <row r="14" spans="1:11" s="84" customFormat="1" ht="16.5">
      <c r="A14" s="129" t="s">
        <v>259</v>
      </c>
      <c r="B14" s="129"/>
      <c r="C14" s="131"/>
      <c r="D14" s="128" t="s">
        <v>185</v>
      </c>
      <c r="E14" s="198" t="s">
        <v>190</v>
      </c>
      <c r="F14" s="198"/>
      <c r="G14" s="127"/>
      <c r="H14" s="128" t="s">
        <v>187</v>
      </c>
      <c r="I14" s="198" t="s">
        <v>254</v>
      </c>
      <c r="J14" s="198"/>
      <c r="K14" s="198"/>
    </row>
    <row r="15" spans="1:11" s="84" customFormat="1" ht="16.5">
      <c r="A15" s="129" t="s">
        <v>191</v>
      </c>
      <c r="B15" s="129"/>
      <c r="C15" s="131"/>
      <c r="D15" s="128" t="s">
        <v>185</v>
      </c>
      <c r="E15" s="198" t="s">
        <v>192</v>
      </c>
      <c r="F15" s="198"/>
      <c r="G15" s="127"/>
      <c r="H15" s="128" t="s">
        <v>187</v>
      </c>
      <c r="I15" s="198" t="s">
        <v>254</v>
      </c>
      <c r="J15" s="198"/>
      <c r="K15" s="198"/>
    </row>
    <row r="16" spans="1:11" s="84" customFormat="1" ht="16.5">
      <c r="A16" s="129" t="s">
        <v>193</v>
      </c>
      <c r="B16" s="129"/>
      <c r="C16" s="131"/>
      <c r="D16" s="128" t="s">
        <v>185</v>
      </c>
      <c r="E16" s="198" t="s">
        <v>194</v>
      </c>
      <c r="F16" s="198"/>
      <c r="G16" s="127"/>
      <c r="H16" s="128" t="s">
        <v>187</v>
      </c>
      <c r="I16" s="198" t="s">
        <v>265</v>
      </c>
      <c r="J16" s="198"/>
      <c r="K16" s="198"/>
    </row>
    <row r="17" spans="1:11" s="84" customFormat="1" ht="16.5">
      <c r="A17" s="85" t="s">
        <v>203</v>
      </c>
      <c r="B17" s="86"/>
      <c r="C17" s="80"/>
      <c r="D17" s="80"/>
      <c r="E17" s="80"/>
      <c r="F17" s="80"/>
      <c r="G17" s="80"/>
      <c r="H17" s="80"/>
    </row>
    <row r="19" spans="1:11">
      <c r="A19" s="205" t="s">
        <v>2</v>
      </c>
      <c r="B19" s="205" t="s">
        <v>52</v>
      </c>
      <c r="C19" s="205" t="s">
        <v>53</v>
      </c>
      <c r="D19" s="205" t="s">
        <v>54</v>
      </c>
      <c r="E19" s="207" t="s">
        <v>55</v>
      </c>
      <c r="F19" s="207" t="s">
        <v>56</v>
      </c>
      <c r="G19" s="209" t="s">
        <v>12</v>
      </c>
      <c r="H19" s="210"/>
      <c r="I19" s="205" t="s">
        <v>8</v>
      </c>
      <c r="J19" s="207" t="s">
        <v>50</v>
      </c>
      <c r="K19" s="205" t="s">
        <v>11</v>
      </c>
    </row>
    <row r="20" spans="1:11">
      <c r="A20" s="206"/>
      <c r="B20" s="206"/>
      <c r="C20" s="206"/>
      <c r="D20" s="206"/>
      <c r="E20" s="208"/>
      <c r="F20" s="208"/>
      <c r="G20" s="17" t="s">
        <v>57</v>
      </c>
      <c r="H20" s="17" t="s">
        <v>58</v>
      </c>
      <c r="I20" s="206"/>
      <c r="J20" s="212"/>
      <c r="K20" s="206"/>
    </row>
    <row r="21" spans="1:11">
      <c r="A21" s="18" t="s">
        <v>14</v>
      </c>
      <c r="B21" s="18" t="s">
        <v>15</v>
      </c>
      <c r="C21" s="18" t="s">
        <v>16</v>
      </c>
      <c r="D21" s="18">
        <v>1</v>
      </c>
      <c r="E21" s="19">
        <v>2</v>
      </c>
      <c r="F21" s="19">
        <v>3</v>
      </c>
      <c r="G21" s="18">
        <v>4</v>
      </c>
      <c r="H21" s="18">
        <v>5</v>
      </c>
      <c r="I21" s="18">
        <v>6</v>
      </c>
      <c r="J21" s="20">
        <v>7</v>
      </c>
      <c r="K21" s="19">
        <v>8</v>
      </c>
    </row>
    <row r="22" spans="1:11">
      <c r="A22" s="57">
        <v>1</v>
      </c>
      <c r="B22" s="58" t="s">
        <v>159</v>
      </c>
      <c r="C22" s="59" t="s">
        <v>160</v>
      </c>
      <c r="D22" s="59" t="s">
        <v>26</v>
      </c>
      <c r="E22" s="60" t="s">
        <v>59</v>
      </c>
      <c r="F22" s="59"/>
      <c r="G22" s="61">
        <v>1</v>
      </c>
      <c r="H22" s="61">
        <v>1</v>
      </c>
      <c r="I22" s="62"/>
      <c r="J22" s="62">
        <v>0</v>
      </c>
      <c r="K22" s="61"/>
    </row>
    <row r="23" spans="1:11">
      <c r="A23" s="21">
        <v>2</v>
      </c>
      <c r="B23" s="58" t="s">
        <v>161</v>
      </c>
      <c r="C23" s="59" t="s">
        <v>162</v>
      </c>
      <c r="D23" s="59" t="s">
        <v>26</v>
      </c>
      <c r="E23" s="60" t="s">
        <v>59</v>
      </c>
      <c r="F23" s="59"/>
      <c r="G23" s="61">
        <v>1</v>
      </c>
      <c r="H23" s="61">
        <v>1</v>
      </c>
      <c r="I23" s="62"/>
      <c r="J23" s="62">
        <v>0</v>
      </c>
      <c r="K23" s="61"/>
    </row>
    <row r="24" spans="1:11">
      <c r="A24" s="57">
        <v>3</v>
      </c>
      <c r="B24" s="58" t="s">
        <v>163</v>
      </c>
      <c r="C24" s="59" t="s">
        <v>164</v>
      </c>
      <c r="D24" s="59" t="s">
        <v>26</v>
      </c>
      <c r="E24" s="60" t="s">
        <v>59</v>
      </c>
      <c r="F24" s="59"/>
      <c r="G24" s="61">
        <v>1</v>
      </c>
      <c r="H24" s="61">
        <v>1</v>
      </c>
      <c r="I24" s="62"/>
      <c r="J24" s="62">
        <v>0</v>
      </c>
      <c r="K24" s="61"/>
    </row>
    <row r="25" spans="1:11">
      <c r="A25" s="21">
        <v>4</v>
      </c>
      <c r="B25" s="58" t="s">
        <v>165</v>
      </c>
      <c r="C25" s="59" t="s">
        <v>166</v>
      </c>
      <c r="D25" s="59" t="s">
        <v>26</v>
      </c>
      <c r="E25" s="60" t="s">
        <v>59</v>
      </c>
      <c r="F25" s="59"/>
      <c r="G25" s="61">
        <v>1</v>
      </c>
      <c r="H25" s="61">
        <v>1</v>
      </c>
      <c r="I25" s="62"/>
      <c r="J25" s="62">
        <v>0</v>
      </c>
      <c r="K25" s="61"/>
    </row>
    <row r="26" spans="1:11">
      <c r="A26" s="21">
        <v>5</v>
      </c>
      <c r="B26" s="58" t="s">
        <v>41</v>
      </c>
      <c r="C26" s="59" t="s">
        <v>167</v>
      </c>
      <c r="D26" s="59" t="s">
        <v>26</v>
      </c>
      <c r="E26" s="60" t="s">
        <v>59</v>
      </c>
      <c r="F26" s="59"/>
      <c r="G26" s="61">
        <v>1</v>
      </c>
      <c r="H26" s="61">
        <v>1</v>
      </c>
      <c r="I26" s="62"/>
      <c r="J26" s="62">
        <v>0</v>
      </c>
      <c r="K26" s="61"/>
    </row>
    <row r="27" spans="1:11" s="111" customFormat="1">
      <c r="A27" s="141">
        <v>6</v>
      </c>
      <c r="B27" s="142" t="s">
        <v>168</v>
      </c>
      <c r="C27" s="143" t="s">
        <v>169</v>
      </c>
      <c r="D27" s="143" t="s">
        <v>26</v>
      </c>
      <c r="E27" s="26" t="s">
        <v>59</v>
      </c>
      <c r="F27" s="143"/>
      <c r="G27" s="141">
        <v>1</v>
      </c>
      <c r="H27" s="141">
        <v>1</v>
      </c>
      <c r="I27" s="144"/>
      <c r="J27" s="144">
        <v>0</v>
      </c>
      <c r="K27" s="141"/>
    </row>
    <row r="28" spans="1:11" s="111" customFormat="1">
      <c r="A28" s="141">
        <v>7</v>
      </c>
      <c r="B28" s="142" t="s">
        <v>41</v>
      </c>
      <c r="C28" s="143" t="s">
        <v>170</v>
      </c>
      <c r="D28" s="143" t="s">
        <v>26</v>
      </c>
      <c r="E28" s="26" t="s">
        <v>59</v>
      </c>
      <c r="F28" s="143"/>
      <c r="G28" s="141">
        <v>4</v>
      </c>
      <c r="H28" s="141">
        <v>4</v>
      </c>
      <c r="I28" s="144">
        <v>330000</v>
      </c>
      <c r="J28" s="144">
        <v>1320000</v>
      </c>
      <c r="K28" s="145">
        <v>41922</v>
      </c>
    </row>
    <row r="29" spans="1:11" s="111" customFormat="1">
      <c r="A29" s="141">
        <v>8</v>
      </c>
      <c r="B29" s="142" t="s">
        <v>41</v>
      </c>
      <c r="C29" s="143"/>
      <c r="D29" s="143" t="s">
        <v>26</v>
      </c>
      <c r="E29" s="26" t="s">
        <v>59</v>
      </c>
      <c r="F29" s="143">
        <v>2003</v>
      </c>
      <c r="G29" s="141">
        <v>1</v>
      </c>
      <c r="H29" s="141">
        <v>1</v>
      </c>
      <c r="I29" s="144">
        <v>345000</v>
      </c>
      <c r="J29" s="144">
        <v>345000</v>
      </c>
      <c r="K29" s="23"/>
    </row>
    <row r="30" spans="1:11" s="111" customFormat="1">
      <c r="A30" s="141">
        <v>9</v>
      </c>
      <c r="B30" s="142" t="s">
        <v>128</v>
      </c>
      <c r="C30" s="143"/>
      <c r="D30" s="143" t="s">
        <v>26</v>
      </c>
      <c r="E30" s="26" t="s">
        <v>59</v>
      </c>
      <c r="F30" s="143">
        <v>2000</v>
      </c>
      <c r="G30" s="141">
        <v>1</v>
      </c>
      <c r="H30" s="141">
        <v>1</v>
      </c>
      <c r="I30" s="144">
        <v>418000</v>
      </c>
      <c r="J30" s="144">
        <v>418000</v>
      </c>
      <c r="K30" s="23"/>
    </row>
    <row r="31" spans="1:11">
      <c r="A31" s="77"/>
      <c r="B31" s="213" t="s">
        <v>179</v>
      </c>
      <c r="C31" s="214"/>
      <c r="D31" s="214"/>
      <c r="E31" s="214"/>
      <c r="F31" s="215"/>
      <c r="G31" s="77">
        <f>SUM(G22:G30)</f>
        <v>12</v>
      </c>
      <c r="H31" s="77">
        <f>SUM(H22:H30)</f>
        <v>12</v>
      </c>
      <c r="I31" s="78">
        <f>SUM(I22:I30)</f>
        <v>1093000</v>
      </c>
      <c r="J31" s="78">
        <f>SUM(J22:J30)</f>
        <v>2083000</v>
      </c>
      <c r="K31" s="79"/>
    </row>
    <row r="33" spans="1:11" s="84" customFormat="1" ht="15.75">
      <c r="A33" s="171" t="s">
        <v>196</v>
      </c>
      <c r="B33" s="171"/>
      <c r="C33" s="171"/>
      <c r="D33" s="83"/>
      <c r="E33" s="83"/>
      <c r="F33" s="83"/>
      <c r="G33" s="81"/>
      <c r="H33" s="81"/>
      <c r="I33" s="172" t="s">
        <v>248</v>
      </c>
      <c r="J33" s="172"/>
      <c r="K33" s="172"/>
    </row>
    <row r="34" spans="1:11" s="84" customFormat="1" ht="15.75">
      <c r="A34" s="216" t="s">
        <v>197</v>
      </c>
      <c r="B34" s="216"/>
      <c r="C34" s="216"/>
      <c r="D34" s="83"/>
      <c r="E34" s="216" t="s">
        <v>198</v>
      </c>
      <c r="F34" s="216"/>
      <c r="G34" s="216"/>
      <c r="H34" s="82"/>
      <c r="I34" s="171" t="s">
        <v>180</v>
      </c>
      <c r="J34" s="171"/>
      <c r="K34" s="171"/>
    </row>
    <row r="35" spans="1:11" s="84" customFormat="1" ht="15.75">
      <c r="A35" s="83"/>
      <c r="B35" s="83"/>
      <c r="C35" s="83"/>
      <c r="D35" s="204" t="s">
        <v>271</v>
      </c>
      <c r="E35" s="204"/>
      <c r="F35" s="204"/>
      <c r="G35" s="204"/>
      <c r="H35" s="204"/>
      <c r="I35" s="83"/>
      <c r="J35" s="83"/>
      <c r="K35" s="83"/>
    </row>
    <row r="36" spans="1:11" s="84" customFormat="1" ht="15.75">
      <c r="A36" s="83"/>
      <c r="B36" s="83"/>
      <c r="C36" s="83"/>
      <c r="D36" s="204" t="s">
        <v>272</v>
      </c>
      <c r="E36" s="204"/>
      <c r="F36" s="204"/>
      <c r="G36" s="204"/>
      <c r="H36" s="204"/>
      <c r="J36" s="83"/>
      <c r="K36" s="83"/>
    </row>
    <row r="37" spans="1:11" s="84" customFormat="1" ht="15.75">
      <c r="A37" s="83"/>
      <c r="B37" s="83"/>
      <c r="C37" s="83"/>
      <c r="D37" s="204" t="s">
        <v>273</v>
      </c>
      <c r="E37" s="204"/>
      <c r="F37" s="204"/>
      <c r="G37" s="204"/>
      <c r="H37" s="204"/>
      <c r="I37" s="83"/>
      <c r="J37" s="83"/>
      <c r="K37" s="83"/>
    </row>
    <row r="38" spans="1:11" s="84" customFormat="1" ht="15.75">
      <c r="A38" s="83"/>
      <c r="B38" s="83"/>
      <c r="C38" s="83"/>
      <c r="D38" s="204" t="s">
        <v>274</v>
      </c>
      <c r="E38" s="204"/>
      <c r="F38" s="204"/>
      <c r="G38" s="204"/>
      <c r="H38" s="204"/>
      <c r="I38" s="83"/>
      <c r="J38" s="83"/>
      <c r="K38" s="83"/>
    </row>
    <row r="39" spans="1:11" s="84" customFormat="1" ht="15.75">
      <c r="A39" s="83"/>
      <c r="B39" s="83"/>
      <c r="C39" s="83"/>
      <c r="D39" s="204" t="s">
        <v>277</v>
      </c>
      <c r="E39" s="204"/>
      <c r="F39" s="204"/>
      <c r="G39" s="204"/>
      <c r="H39" s="204"/>
      <c r="I39" s="83"/>
      <c r="J39" s="83"/>
      <c r="K39" s="83"/>
    </row>
    <row r="40" spans="1:11" s="84" customFormat="1" ht="15.75">
      <c r="A40" s="171" t="s">
        <v>200</v>
      </c>
      <c r="B40" s="171"/>
      <c r="C40" s="171"/>
      <c r="D40" s="204" t="s">
        <v>275</v>
      </c>
      <c r="E40" s="204"/>
      <c r="F40" s="204"/>
      <c r="G40" s="204"/>
      <c r="H40" s="204"/>
      <c r="I40" s="171" t="s">
        <v>246</v>
      </c>
      <c r="J40" s="171"/>
      <c r="K40" s="171"/>
    </row>
    <row r="41" spans="1:11" s="84" customFormat="1" ht="15.75">
      <c r="A41" s="83"/>
      <c r="B41" s="83"/>
      <c r="C41" s="83"/>
      <c r="D41" s="204" t="s">
        <v>276</v>
      </c>
      <c r="E41" s="204"/>
      <c r="F41" s="204"/>
      <c r="G41" s="204"/>
      <c r="H41" s="204"/>
      <c r="I41" s="83"/>
      <c r="J41" s="83"/>
      <c r="K41" s="83"/>
    </row>
  </sheetData>
  <mergeCells count="49">
    <mergeCell ref="A40:C40"/>
    <mergeCell ref="I40:K40"/>
    <mergeCell ref="E16:F16"/>
    <mergeCell ref="I16:K16"/>
    <mergeCell ref="A33:C33"/>
    <mergeCell ref="I33:K33"/>
    <mergeCell ref="I19:I20"/>
    <mergeCell ref="J19:J20"/>
    <mergeCell ref="K19:K20"/>
    <mergeCell ref="B31:F31"/>
    <mergeCell ref="A34:C34"/>
    <mergeCell ref="E34:G34"/>
    <mergeCell ref="I34:K34"/>
    <mergeCell ref="A19:A20"/>
    <mergeCell ref="B19:B20"/>
    <mergeCell ref="C19:C20"/>
    <mergeCell ref="E13:G13"/>
    <mergeCell ref="I13:K13"/>
    <mergeCell ref="E14:F14"/>
    <mergeCell ref="I14:K14"/>
    <mergeCell ref="E15:F15"/>
    <mergeCell ref="I15:K15"/>
    <mergeCell ref="E10:F10"/>
    <mergeCell ref="I10:K10"/>
    <mergeCell ref="E11:F11"/>
    <mergeCell ref="I11:K11"/>
    <mergeCell ref="I12:K12"/>
    <mergeCell ref="A5:K5"/>
    <mergeCell ref="A6:K6"/>
    <mergeCell ref="A7:F7"/>
    <mergeCell ref="A8:B8"/>
    <mergeCell ref="E9:F9"/>
    <mergeCell ref="I9:K9"/>
    <mergeCell ref="A1:D1"/>
    <mergeCell ref="G1:K1"/>
    <mergeCell ref="A2:D2"/>
    <mergeCell ref="G2:K2"/>
    <mergeCell ref="A3:D3"/>
    <mergeCell ref="D19:D20"/>
    <mergeCell ref="E19:E20"/>
    <mergeCell ref="F19:F20"/>
    <mergeCell ref="G19:H19"/>
    <mergeCell ref="D38:H38"/>
    <mergeCell ref="D39:H39"/>
    <mergeCell ref="D40:H40"/>
    <mergeCell ref="D41:H41"/>
    <mergeCell ref="D35:H35"/>
    <mergeCell ref="D36:H36"/>
    <mergeCell ref="D37:H37"/>
  </mergeCells>
  <pageMargins left="0.95" right="0.5" top="0.65" bottom="1" header="1.84" footer="0.05"/>
  <pageSetup orientation="landscape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>
  <dimension ref="A1:M167"/>
  <sheetViews>
    <sheetView topLeftCell="A25" workbookViewId="0">
      <selection activeCell="A151" sqref="A151:XFD152"/>
    </sheetView>
  </sheetViews>
  <sheetFormatPr defaultRowHeight="15"/>
  <cols>
    <col min="1" max="1" width="4.28515625" style="90" customWidth="1"/>
    <col min="2" max="2" width="26.5703125" style="90" customWidth="1"/>
    <col min="3" max="3" width="12" style="90" customWidth="1"/>
    <col min="4" max="4" width="8.28515625" style="90" customWidth="1"/>
    <col min="5" max="5" width="0.7109375" style="90" hidden="1" customWidth="1"/>
    <col min="6" max="6" width="9.42578125" style="90" customWidth="1"/>
    <col min="7" max="7" width="9.85546875" style="90" customWidth="1"/>
    <col min="8" max="8" width="10.140625" style="90" customWidth="1"/>
    <col min="9" max="10" width="11.7109375" style="90" customWidth="1"/>
    <col min="11" max="11" width="10.85546875" style="90" customWidth="1"/>
    <col min="12" max="12" width="11.85546875" style="90" customWidth="1"/>
    <col min="13" max="13" width="11.7109375" style="90" customWidth="1"/>
    <col min="14" max="16384" width="9.140625" style="90"/>
  </cols>
  <sheetData>
    <row r="1" spans="1:12" ht="16.5">
      <c r="A1" s="172" t="s">
        <v>211</v>
      </c>
      <c r="B1" s="172"/>
      <c r="C1" s="172"/>
      <c r="D1" s="172"/>
      <c r="E1" s="172"/>
      <c r="F1" s="172"/>
      <c r="G1" s="147"/>
      <c r="H1" s="171" t="s">
        <v>0</v>
      </c>
      <c r="I1" s="171"/>
      <c r="J1" s="171"/>
      <c r="K1" s="171"/>
      <c r="L1" s="171"/>
    </row>
    <row r="2" spans="1:12" ht="16.5">
      <c r="A2" s="171" t="s">
        <v>178</v>
      </c>
      <c r="B2" s="171"/>
      <c r="C2" s="171"/>
      <c r="D2" s="171"/>
      <c r="E2" s="171"/>
      <c r="F2" s="171"/>
      <c r="G2" s="147"/>
      <c r="H2" s="160" t="s">
        <v>1</v>
      </c>
      <c r="I2" s="160"/>
      <c r="J2" s="160"/>
      <c r="K2" s="160"/>
      <c r="L2" s="160"/>
    </row>
    <row r="3" spans="1:12" ht="16.5">
      <c r="A3" s="171" t="s">
        <v>182</v>
      </c>
      <c r="B3" s="171"/>
      <c r="C3" s="171"/>
      <c r="D3" s="171"/>
      <c r="E3" s="171"/>
      <c r="F3" s="171"/>
      <c r="G3" s="147"/>
      <c r="H3" s="150"/>
      <c r="I3" s="150"/>
      <c r="J3" s="150"/>
      <c r="K3" s="150"/>
      <c r="L3" s="150"/>
    </row>
    <row r="4" spans="1:12" ht="16.5">
      <c r="A4" s="147"/>
      <c r="B4" s="147"/>
      <c r="C4" s="147"/>
      <c r="D4" s="147"/>
      <c r="E4" s="147"/>
      <c r="F4" s="147"/>
      <c r="G4" s="147"/>
      <c r="H4" s="147"/>
      <c r="I4" s="147"/>
      <c r="J4" s="147"/>
      <c r="K4" s="147"/>
      <c r="L4" s="147"/>
    </row>
    <row r="5" spans="1:12" ht="16.5">
      <c r="A5" s="160" t="s">
        <v>181</v>
      </c>
      <c r="B5" s="160"/>
      <c r="C5" s="160"/>
      <c r="D5" s="160"/>
      <c r="E5" s="160"/>
      <c r="F5" s="160"/>
      <c r="G5" s="160"/>
      <c r="H5" s="160"/>
      <c r="I5" s="160"/>
      <c r="J5" s="160"/>
      <c r="K5" s="160"/>
      <c r="L5" s="160"/>
    </row>
    <row r="6" spans="1:12" ht="16.5">
      <c r="A6" s="160" t="s">
        <v>280</v>
      </c>
      <c r="B6" s="160"/>
      <c r="C6" s="160"/>
      <c r="D6" s="160"/>
      <c r="E6" s="160"/>
      <c r="F6" s="160"/>
      <c r="G6" s="160"/>
      <c r="H6" s="160"/>
      <c r="I6" s="160"/>
      <c r="J6" s="160"/>
      <c r="K6" s="160"/>
      <c r="L6" s="160"/>
    </row>
    <row r="7" spans="1:12" ht="16.5">
      <c r="A7" s="155" t="s">
        <v>245</v>
      </c>
      <c r="B7" s="155"/>
      <c r="C7" s="155"/>
      <c r="D7" s="155"/>
      <c r="E7" s="155"/>
      <c r="F7" s="155"/>
      <c r="G7" s="155"/>
      <c r="H7" s="155"/>
      <c r="I7" s="155"/>
      <c r="J7" s="155"/>
      <c r="K7" s="155"/>
      <c r="L7" s="155"/>
    </row>
    <row r="8" spans="1:12" ht="16.5">
      <c r="A8" s="155" t="s">
        <v>183</v>
      </c>
      <c r="B8" s="155"/>
      <c r="C8" s="148"/>
      <c r="D8" s="148"/>
      <c r="E8" s="148"/>
      <c r="F8" s="148"/>
      <c r="G8" s="148"/>
      <c r="H8" s="148"/>
      <c r="I8" s="148"/>
      <c r="J8" s="148"/>
      <c r="K8" s="148"/>
      <c r="L8" s="148"/>
    </row>
    <row r="9" spans="1:12" ht="15.75">
      <c r="A9" s="152" t="s">
        <v>184</v>
      </c>
      <c r="B9" s="152"/>
      <c r="C9" s="150"/>
      <c r="D9" s="151" t="s">
        <v>185</v>
      </c>
      <c r="E9" s="150"/>
      <c r="F9" s="152" t="s">
        <v>186</v>
      </c>
      <c r="G9" s="152"/>
      <c r="H9" s="151"/>
      <c r="I9" s="151" t="s">
        <v>187</v>
      </c>
      <c r="J9" s="152" t="s">
        <v>255</v>
      </c>
      <c r="K9" s="152"/>
      <c r="L9" s="152"/>
    </row>
    <row r="10" spans="1:12" ht="15.75">
      <c r="A10" s="152" t="s">
        <v>250</v>
      </c>
      <c r="B10" s="152"/>
      <c r="C10" s="150"/>
      <c r="D10" s="151" t="s">
        <v>185</v>
      </c>
      <c r="E10" s="150"/>
      <c r="F10" s="152" t="s">
        <v>188</v>
      </c>
      <c r="G10" s="152"/>
      <c r="H10" s="151"/>
      <c r="I10" s="151" t="s">
        <v>187</v>
      </c>
      <c r="J10" s="152" t="s">
        <v>256</v>
      </c>
      <c r="K10" s="152"/>
      <c r="L10" s="152"/>
    </row>
    <row r="11" spans="1:12" ht="15.75">
      <c r="A11" s="152" t="s">
        <v>251</v>
      </c>
      <c r="B11" s="152"/>
      <c r="C11" s="150"/>
      <c r="D11" s="151" t="s">
        <v>185</v>
      </c>
      <c r="E11" s="150"/>
      <c r="F11" s="152" t="s">
        <v>189</v>
      </c>
      <c r="G11" s="152"/>
      <c r="H11" s="151"/>
      <c r="I11" s="151" t="s">
        <v>187</v>
      </c>
      <c r="J11" s="152" t="s">
        <v>252</v>
      </c>
      <c r="K11" s="152"/>
      <c r="L11" s="152"/>
    </row>
    <row r="12" spans="1:12" ht="15.75">
      <c r="A12" s="152" t="s">
        <v>263</v>
      </c>
      <c r="B12" s="152"/>
      <c r="C12" s="150"/>
      <c r="D12" s="151" t="s">
        <v>185</v>
      </c>
      <c r="E12" s="150"/>
      <c r="F12" s="153" t="s">
        <v>253</v>
      </c>
      <c r="G12" s="153"/>
      <c r="H12" s="151"/>
      <c r="I12" s="151" t="s">
        <v>187</v>
      </c>
      <c r="J12" s="152" t="s">
        <v>254</v>
      </c>
      <c r="K12" s="152"/>
      <c r="L12" s="152"/>
    </row>
    <row r="13" spans="1:12" ht="15.75">
      <c r="A13" s="152" t="s">
        <v>257</v>
      </c>
      <c r="B13" s="152"/>
      <c r="C13" s="150"/>
      <c r="D13" s="151" t="s">
        <v>185</v>
      </c>
      <c r="E13" s="150"/>
      <c r="F13" s="152" t="s">
        <v>258</v>
      </c>
      <c r="G13" s="152"/>
      <c r="H13" s="151"/>
      <c r="I13" s="151" t="s">
        <v>187</v>
      </c>
      <c r="J13" s="152" t="s">
        <v>254</v>
      </c>
      <c r="K13" s="152"/>
      <c r="L13" s="152"/>
    </row>
    <row r="14" spans="1:12" ht="15.75">
      <c r="A14" s="152" t="s">
        <v>259</v>
      </c>
      <c r="B14" s="152"/>
      <c r="C14" s="150"/>
      <c r="D14" s="151" t="s">
        <v>185</v>
      </c>
      <c r="E14" s="150"/>
      <c r="F14" s="152" t="s">
        <v>190</v>
      </c>
      <c r="G14" s="152"/>
      <c r="H14" s="151"/>
      <c r="I14" s="151" t="s">
        <v>187</v>
      </c>
      <c r="J14" s="152" t="s">
        <v>252</v>
      </c>
      <c r="K14" s="152"/>
      <c r="L14" s="152"/>
    </row>
    <row r="15" spans="1:12" ht="15.75">
      <c r="A15" s="152" t="s">
        <v>191</v>
      </c>
      <c r="B15" s="152"/>
      <c r="C15" s="150"/>
      <c r="D15" s="151" t="s">
        <v>185</v>
      </c>
      <c r="E15" s="150"/>
      <c r="F15" s="152" t="s">
        <v>192</v>
      </c>
      <c r="G15" s="152"/>
      <c r="H15" s="151"/>
      <c r="I15" s="151" t="s">
        <v>187</v>
      </c>
      <c r="J15" s="152" t="s">
        <v>254</v>
      </c>
      <c r="K15" s="152"/>
      <c r="L15" s="152"/>
    </row>
    <row r="16" spans="1:12" ht="15.75">
      <c r="A16" s="152" t="s">
        <v>193</v>
      </c>
      <c r="B16" s="152"/>
      <c r="C16" s="150"/>
      <c r="D16" s="151" t="s">
        <v>185</v>
      </c>
      <c r="E16" s="150"/>
      <c r="F16" s="152" t="s">
        <v>194</v>
      </c>
      <c r="G16" s="152"/>
      <c r="H16" s="151"/>
      <c r="I16" s="151" t="s">
        <v>187</v>
      </c>
      <c r="J16" s="152" t="s">
        <v>260</v>
      </c>
      <c r="K16" s="152"/>
      <c r="L16" s="152"/>
    </row>
    <row r="17" spans="1:12" ht="16.5">
      <c r="A17" s="152" t="s">
        <v>195</v>
      </c>
      <c r="B17" s="152"/>
      <c r="C17" s="152"/>
      <c r="D17" s="152"/>
      <c r="E17" s="148"/>
      <c r="F17" s="148"/>
      <c r="G17" s="148"/>
      <c r="H17" s="148"/>
      <c r="I17" s="148"/>
      <c r="J17" s="148"/>
      <c r="K17" s="148"/>
      <c r="L17" s="148"/>
    </row>
    <row r="18" spans="1:12" ht="16.5">
      <c r="A18" s="147"/>
      <c r="B18" s="147"/>
      <c r="C18" s="147"/>
      <c r="D18" s="147"/>
      <c r="E18" s="147"/>
      <c r="F18" s="147"/>
      <c r="G18" s="147"/>
      <c r="H18" s="147"/>
      <c r="I18" s="147"/>
      <c r="J18" s="147"/>
      <c r="K18" s="147"/>
      <c r="L18" s="147"/>
    </row>
    <row r="19" spans="1:12">
      <c r="A19" s="173" t="s">
        <v>2</v>
      </c>
      <c r="B19" s="173" t="s">
        <v>3</v>
      </c>
      <c r="C19" s="173" t="s">
        <v>4</v>
      </c>
      <c r="D19" s="176" t="s">
        <v>5</v>
      </c>
      <c r="E19" s="176" t="s">
        <v>6</v>
      </c>
      <c r="F19" s="186" t="s">
        <v>7</v>
      </c>
      <c r="G19" s="173" t="s">
        <v>8</v>
      </c>
      <c r="H19" s="179" t="s">
        <v>9</v>
      </c>
      <c r="I19" s="180"/>
      <c r="J19" s="179" t="s">
        <v>10</v>
      </c>
      <c r="K19" s="180"/>
      <c r="L19" s="183" t="s">
        <v>11</v>
      </c>
    </row>
    <row r="20" spans="1:12">
      <c r="A20" s="174"/>
      <c r="B20" s="174"/>
      <c r="C20" s="174"/>
      <c r="D20" s="177"/>
      <c r="E20" s="177"/>
      <c r="F20" s="187"/>
      <c r="G20" s="174"/>
      <c r="H20" s="181"/>
      <c r="I20" s="182"/>
      <c r="J20" s="181"/>
      <c r="K20" s="182"/>
      <c r="L20" s="184"/>
    </row>
    <row r="21" spans="1:12">
      <c r="A21" s="175"/>
      <c r="B21" s="175"/>
      <c r="C21" s="175"/>
      <c r="D21" s="178"/>
      <c r="E21" s="178"/>
      <c r="F21" s="188"/>
      <c r="G21" s="175"/>
      <c r="H21" s="2" t="s">
        <v>12</v>
      </c>
      <c r="I21" s="3" t="s">
        <v>13</v>
      </c>
      <c r="J21" s="2" t="s">
        <v>12</v>
      </c>
      <c r="K21" s="3" t="s">
        <v>13</v>
      </c>
      <c r="L21" s="185"/>
    </row>
    <row r="22" spans="1:12">
      <c r="A22" s="3" t="s">
        <v>14</v>
      </c>
      <c r="B22" s="3" t="s">
        <v>15</v>
      </c>
      <c r="C22" s="3" t="s">
        <v>16</v>
      </c>
      <c r="D22" s="3" t="s">
        <v>17</v>
      </c>
      <c r="E22" s="4"/>
      <c r="F22" s="3" t="s">
        <v>18</v>
      </c>
      <c r="G22" s="5" t="s">
        <v>19</v>
      </c>
      <c r="H22" s="5" t="s">
        <v>20</v>
      </c>
      <c r="I22" s="5" t="s">
        <v>21</v>
      </c>
      <c r="J22" s="5" t="s">
        <v>22</v>
      </c>
      <c r="K22" s="5" t="s">
        <v>23</v>
      </c>
      <c r="L22" s="6">
        <v>6</v>
      </c>
    </row>
    <row r="23" spans="1:12" s="223" customFormat="1">
      <c r="A23" s="217">
        <v>1</v>
      </c>
      <c r="B23" s="218" t="s">
        <v>29</v>
      </c>
      <c r="C23" s="219" t="s">
        <v>62</v>
      </c>
      <c r="D23" s="220">
        <v>1997</v>
      </c>
      <c r="E23" s="220" t="s">
        <v>63</v>
      </c>
      <c r="F23" s="221" t="s">
        <v>26</v>
      </c>
      <c r="G23" s="222">
        <v>3800000</v>
      </c>
      <c r="H23" s="221">
        <v>2</v>
      </c>
      <c r="I23" s="222">
        <f t="shared" ref="I23:I86" si="0">G23*H23</f>
        <v>7600000</v>
      </c>
      <c r="J23" s="221">
        <v>2</v>
      </c>
      <c r="K23" s="222">
        <f t="shared" ref="K23:K86" si="1">J23*G23</f>
        <v>7600000</v>
      </c>
      <c r="L23" s="220" t="s">
        <v>281</v>
      </c>
    </row>
    <row r="24" spans="1:12" s="223" customFormat="1">
      <c r="A24" s="217">
        <v>2</v>
      </c>
      <c r="B24" s="218" t="s">
        <v>36</v>
      </c>
      <c r="C24" s="224">
        <v>5001049</v>
      </c>
      <c r="D24" s="220">
        <v>2003</v>
      </c>
      <c r="E24" s="220" t="s">
        <v>63</v>
      </c>
      <c r="F24" s="221" t="s">
        <v>26</v>
      </c>
      <c r="G24" s="222">
        <v>1500000</v>
      </c>
      <c r="H24" s="221">
        <v>1</v>
      </c>
      <c r="I24" s="222">
        <f t="shared" si="0"/>
        <v>1500000</v>
      </c>
      <c r="J24" s="221">
        <v>1</v>
      </c>
      <c r="K24" s="222">
        <f t="shared" si="1"/>
        <v>1500000</v>
      </c>
      <c r="L24" s="220" t="s">
        <v>281</v>
      </c>
    </row>
    <row r="25" spans="1:12">
      <c r="A25" s="22">
        <v>3</v>
      </c>
      <c r="B25" s="29" t="s">
        <v>64</v>
      </c>
      <c r="C25" s="28">
        <v>5001509</v>
      </c>
      <c r="D25" s="25">
        <v>2007</v>
      </c>
      <c r="E25" s="25" t="s">
        <v>63</v>
      </c>
      <c r="F25" s="26" t="s">
        <v>26</v>
      </c>
      <c r="G25" s="27">
        <v>605000</v>
      </c>
      <c r="H25" s="26">
        <v>10</v>
      </c>
      <c r="I25" s="27">
        <f t="shared" si="0"/>
        <v>6050000</v>
      </c>
      <c r="J25" s="26">
        <v>10</v>
      </c>
      <c r="K25" s="27">
        <f t="shared" si="1"/>
        <v>6050000</v>
      </c>
      <c r="L25" s="25"/>
    </row>
    <row r="26" spans="1:12">
      <c r="A26" s="22">
        <v>4</v>
      </c>
      <c r="B26" s="23" t="s">
        <v>37</v>
      </c>
      <c r="C26" s="28">
        <v>5001671</v>
      </c>
      <c r="D26" s="25">
        <v>2008</v>
      </c>
      <c r="E26" s="25" t="s">
        <v>63</v>
      </c>
      <c r="F26" s="26" t="s">
        <v>26</v>
      </c>
      <c r="G26" s="27">
        <v>3500000</v>
      </c>
      <c r="H26" s="26">
        <v>1</v>
      </c>
      <c r="I26" s="27">
        <f t="shared" si="0"/>
        <v>3500000</v>
      </c>
      <c r="J26" s="26">
        <v>1</v>
      </c>
      <c r="K26" s="27">
        <f t="shared" si="1"/>
        <v>3500000</v>
      </c>
      <c r="L26" s="25"/>
    </row>
    <row r="27" spans="1:12" s="223" customFormat="1">
      <c r="A27" s="217">
        <v>5</v>
      </c>
      <c r="B27" s="218" t="s">
        <v>65</v>
      </c>
      <c r="C27" s="224">
        <v>5000793</v>
      </c>
      <c r="D27" s="220">
        <v>2000</v>
      </c>
      <c r="E27" s="220" t="s">
        <v>63</v>
      </c>
      <c r="F27" s="221" t="s">
        <v>26</v>
      </c>
      <c r="G27" s="222">
        <v>605000</v>
      </c>
      <c r="H27" s="221">
        <v>1</v>
      </c>
      <c r="I27" s="222">
        <f>G27*H27</f>
        <v>605000</v>
      </c>
      <c r="J27" s="221">
        <v>1</v>
      </c>
      <c r="K27" s="222">
        <f t="shared" si="1"/>
        <v>605000</v>
      </c>
      <c r="L27" s="220" t="s">
        <v>281</v>
      </c>
    </row>
    <row r="28" spans="1:12" s="223" customFormat="1">
      <c r="A28" s="217">
        <v>6</v>
      </c>
      <c r="B28" s="218" t="s">
        <v>27</v>
      </c>
      <c r="C28" s="224">
        <v>5000638</v>
      </c>
      <c r="D28" s="220">
        <v>1999</v>
      </c>
      <c r="E28" s="220" t="s">
        <v>63</v>
      </c>
      <c r="F28" s="221" t="s">
        <v>26</v>
      </c>
      <c r="G28" s="222">
        <v>181500</v>
      </c>
      <c r="H28" s="221">
        <v>1</v>
      </c>
      <c r="I28" s="222">
        <f t="shared" si="0"/>
        <v>181500</v>
      </c>
      <c r="J28" s="221">
        <v>1</v>
      </c>
      <c r="K28" s="222">
        <f t="shared" si="1"/>
        <v>181500</v>
      </c>
      <c r="L28" s="220" t="s">
        <v>281</v>
      </c>
    </row>
    <row r="29" spans="1:12">
      <c r="A29" s="22">
        <v>7</v>
      </c>
      <c r="B29" s="23" t="s">
        <v>66</v>
      </c>
      <c r="C29" s="28">
        <v>5001764</v>
      </c>
      <c r="D29" s="25">
        <v>2009</v>
      </c>
      <c r="E29" s="25" t="s">
        <v>63</v>
      </c>
      <c r="F29" s="26" t="s">
        <v>26</v>
      </c>
      <c r="G29" s="27">
        <v>1650000</v>
      </c>
      <c r="H29" s="26">
        <v>1</v>
      </c>
      <c r="I29" s="27">
        <f t="shared" si="0"/>
        <v>1650000</v>
      </c>
      <c r="J29" s="26">
        <v>1</v>
      </c>
      <c r="K29" s="27">
        <f t="shared" si="1"/>
        <v>1650000</v>
      </c>
      <c r="L29" s="25"/>
    </row>
    <row r="30" spans="1:12">
      <c r="A30" s="22">
        <v>8</v>
      </c>
      <c r="B30" s="29" t="s">
        <v>28</v>
      </c>
      <c r="C30" s="28">
        <v>5001590</v>
      </c>
      <c r="D30" s="25">
        <v>2007</v>
      </c>
      <c r="E30" s="30" t="s">
        <v>63</v>
      </c>
      <c r="F30" s="28" t="s">
        <v>26</v>
      </c>
      <c r="G30" s="27">
        <v>1760000</v>
      </c>
      <c r="H30" s="26">
        <v>1</v>
      </c>
      <c r="I30" s="27">
        <f t="shared" si="0"/>
        <v>1760000</v>
      </c>
      <c r="J30" s="26">
        <v>1</v>
      </c>
      <c r="K30" s="27">
        <f t="shared" si="1"/>
        <v>1760000</v>
      </c>
      <c r="L30" s="26"/>
    </row>
    <row r="31" spans="1:12">
      <c r="A31" s="22">
        <v>9</v>
      </c>
      <c r="B31" s="29" t="s">
        <v>27</v>
      </c>
      <c r="C31" s="28">
        <v>5000637</v>
      </c>
      <c r="D31" s="25"/>
      <c r="E31" s="30" t="s">
        <v>63</v>
      </c>
      <c r="F31" s="28" t="s">
        <v>26</v>
      </c>
      <c r="G31" s="27">
        <v>348700</v>
      </c>
      <c r="H31" s="26">
        <v>3</v>
      </c>
      <c r="I31" s="27">
        <f t="shared" si="0"/>
        <v>1046100</v>
      </c>
      <c r="J31" s="26">
        <v>3</v>
      </c>
      <c r="K31" s="27">
        <f t="shared" si="1"/>
        <v>1046100</v>
      </c>
      <c r="L31" s="26"/>
    </row>
    <row r="32" spans="1:12">
      <c r="A32" s="22">
        <v>10</v>
      </c>
      <c r="B32" s="29" t="s">
        <v>67</v>
      </c>
      <c r="C32" s="28">
        <v>5001386</v>
      </c>
      <c r="D32" s="25">
        <v>2006</v>
      </c>
      <c r="E32" s="30" t="s">
        <v>63</v>
      </c>
      <c r="F32" s="28" t="s">
        <v>26</v>
      </c>
      <c r="G32" s="27">
        <v>957000</v>
      </c>
      <c r="H32" s="26">
        <v>1</v>
      </c>
      <c r="I32" s="27">
        <f t="shared" si="0"/>
        <v>957000</v>
      </c>
      <c r="J32" s="26">
        <v>1</v>
      </c>
      <c r="K32" s="27">
        <f t="shared" si="1"/>
        <v>957000</v>
      </c>
      <c r="L32" s="26"/>
    </row>
    <row r="33" spans="1:12">
      <c r="A33" s="22">
        <v>11</v>
      </c>
      <c r="B33" s="29" t="s">
        <v>27</v>
      </c>
      <c r="C33" s="28">
        <v>5000637</v>
      </c>
      <c r="D33" s="25"/>
      <c r="E33" s="30" t="s">
        <v>63</v>
      </c>
      <c r="F33" s="28" t="s">
        <v>26</v>
      </c>
      <c r="G33" s="27">
        <v>348700</v>
      </c>
      <c r="H33" s="28">
        <f>43-18</f>
        <v>25</v>
      </c>
      <c r="I33" s="27">
        <f t="shared" si="0"/>
        <v>8717500</v>
      </c>
      <c r="J33" s="26">
        <v>25</v>
      </c>
      <c r="K33" s="27">
        <f t="shared" si="1"/>
        <v>8717500</v>
      </c>
      <c r="L33" s="31"/>
    </row>
    <row r="34" spans="1:12" s="223" customFormat="1">
      <c r="A34" s="217">
        <v>12</v>
      </c>
      <c r="B34" s="225" t="s">
        <v>27</v>
      </c>
      <c r="C34" s="224">
        <v>5000888</v>
      </c>
      <c r="D34" s="220">
        <v>2001</v>
      </c>
      <c r="E34" s="226" t="s">
        <v>63</v>
      </c>
      <c r="F34" s="224" t="s">
        <v>26</v>
      </c>
      <c r="G34" s="222">
        <v>350000</v>
      </c>
      <c r="H34" s="221">
        <v>42</v>
      </c>
      <c r="I34" s="222">
        <f t="shared" si="0"/>
        <v>14700000</v>
      </c>
      <c r="J34" s="221">
        <v>42</v>
      </c>
      <c r="K34" s="222">
        <f t="shared" si="1"/>
        <v>14700000</v>
      </c>
      <c r="L34" s="220" t="s">
        <v>281</v>
      </c>
    </row>
    <row r="35" spans="1:12" s="223" customFormat="1">
      <c r="A35" s="217">
        <v>13</v>
      </c>
      <c r="B35" s="225" t="s">
        <v>68</v>
      </c>
      <c r="C35" s="224">
        <v>5001106</v>
      </c>
      <c r="D35" s="220">
        <v>2004</v>
      </c>
      <c r="E35" s="226" t="s">
        <v>63</v>
      </c>
      <c r="F35" s="224" t="s">
        <v>26</v>
      </c>
      <c r="G35" s="222">
        <v>2730000</v>
      </c>
      <c r="H35" s="221">
        <v>5</v>
      </c>
      <c r="I35" s="222">
        <f t="shared" si="0"/>
        <v>13650000</v>
      </c>
      <c r="J35" s="221">
        <v>5</v>
      </c>
      <c r="K35" s="222">
        <f t="shared" si="1"/>
        <v>13650000</v>
      </c>
      <c r="L35" s="220" t="s">
        <v>281</v>
      </c>
    </row>
    <row r="36" spans="1:12" s="223" customFormat="1">
      <c r="A36" s="217">
        <v>14</v>
      </c>
      <c r="B36" s="225" t="s">
        <v>69</v>
      </c>
      <c r="C36" s="224">
        <v>5001147</v>
      </c>
      <c r="D36" s="220">
        <v>2005</v>
      </c>
      <c r="E36" s="226" t="s">
        <v>63</v>
      </c>
      <c r="F36" s="224" t="s">
        <v>26</v>
      </c>
      <c r="G36" s="222">
        <v>1900000</v>
      </c>
      <c r="H36" s="221">
        <v>1</v>
      </c>
      <c r="I36" s="222">
        <f t="shared" si="0"/>
        <v>1900000</v>
      </c>
      <c r="J36" s="221">
        <v>1</v>
      </c>
      <c r="K36" s="222">
        <f t="shared" si="1"/>
        <v>1900000</v>
      </c>
      <c r="L36" s="220" t="s">
        <v>281</v>
      </c>
    </row>
    <row r="37" spans="1:12">
      <c r="A37" s="22">
        <v>15</v>
      </c>
      <c r="B37" s="29" t="s">
        <v>64</v>
      </c>
      <c r="C37" s="28">
        <v>5001509</v>
      </c>
      <c r="D37" s="25">
        <v>2007</v>
      </c>
      <c r="E37" s="30" t="s">
        <v>63</v>
      </c>
      <c r="F37" s="28" t="s">
        <v>26</v>
      </c>
      <c r="G37" s="27">
        <v>605000</v>
      </c>
      <c r="H37" s="26">
        <f>99-14</f>
        <v>85</v>
      </c>
      <c r="I37" s="27">
        <f t="shared" si="0"/>
        <v>51425000</v>
      </c>
      <c r="J37" s="26">
        <v>85</v>
      </c>
      <c r="K37" s="27">
        <f t="shared" si="1"/>
        <v>51425000</v>
      </c>
      <c r="L37" s="26"/>
    </row>
    <row r="38" spans="1:12">
      <c r="A38" s="22">
        <v>16</v>
      </c>
      <c r="B38" s="29" t="s">
        <v>70</v>
      </c>
      <c r="C38" s="28" t="s">
        <v>71</v>
      </c>
      <c r="D38" s="30">
        <v>2010</v>
      </c>
      <c r="E38" s="30" t="s">
        <v>63</v>
      </c>
      <c r="F38" s="28" t="s">
        <v>26</v>
      </c>
      <c r="G38" s="32">
        <v>3500000</v>
      </c>
      <c r="H38" s="28">
        <v>1</v>
      </c>
      <c r="I38" s="27">
        <f t="shared" si="0"/>
        <v>3500000</v>
      </c>
      <c r="J38" s="28">
        <v>1</v>
      </c>
      <c r="K38" s="27">
        <f t="shared" si="1"/>
        <v>3500000</v>
      </c>
      <c r="L38" s="28"/>
    </row>
    <row r="39" spans="1:12">
      <c r="A39" s="22">
        <v>17</v>
      </c>
      <c r="B39" s="29" t="s">
        <v>72</v>
      </c>
      <c r="C39" s="28" t="s">
        <v>73</v>
      </c>
      <c r="D39" s="30">
        <v>2011</v>
      </c>
      <c r="E39" s="30" t="s">
        <v>63</v>
      </c>
      <c r="F39" s="28" t="s">
        <v>26</v>
      </c>
      <c r="G39" s="32">
        <v>420000</v>
      </c>
      <c r="H39" s="28">
        <v>3</v>
      </c>
      <c r="I39" s="27">
        <f t="shared" si="0"/>
        <v>1260000</v>
      </c>
      <c r="J39" s="28">
        <v>3</v>
      </c>
      <c r="K39" s="27">
        <f t="shared" si="1"/>
        <v>1260000</v>
      </c>
      <c r="L39" s="28"/>
    </row>
    <row r="40" spans="1:12">
      <c r="A40" s="22">
        <v>18</v>
      </c>
      <c r="B40" s="29" t="s">
        <v>74</v>
      </c>
      <c r="C40" s="28" t="s">
        <v>75</v>
      </c>
      <c r="D40" s="30">
        <v>2011</v>
      </c>
      <c r="E40" s="30" t="s">
        <v>63</v>
      </c>
      <c r="F40" s="28" t="s">
        <v>26</v>
      </c>
      <c r="G40" s="32">
        <v>71995</v>
      </c>
      <c r="H40" s="33">
        <v>150</v>
      </c>
      <c r="I40" s="27">
        <f t="shared" si="0"/>
        <v>10799250</v>
      </c>
      <c r="J40" s="33">
        <v>150</v>
      </c>
      <c r="K40" s="27">
        <f t="shared" si="1"/>
        <v>10799250</v>
      </c>
      <c r="L40" s="28"/>
    </row>
    <row r="41" spans="1:12">
      <c r="A41" s="102">
        <v>19</v>
      </c>
      <c r="B41" s="4" t="s">
        <v>76</v>
      </c>
      <c r="C41" s="7">
        <v>5001836</v>
      </c>
      <c r="D41" s="103">
        <v>2009</v>
      </c>
      <c r="E41" s="104" t="s">
        <v>63</v>
      </c>
      <c r="F41" s="7" t="s">
        <v>26</v>
      </c>
      <c r="G41" s="105">
        <v>3850000</v>
      </c>
      <c r="H41" s="106">
        <v>10</v>
      </c>
      <c r="I41" s="105">
        <f t="shared" si="0"/>
        <v>38500000</v>
      </c>
      <c r="J41" s="106">
        <v>10</v>
      </c>
      <c r="K41" s="105">
        <f t="shared" si="1"/>
        <v>38500000</v>
      </c>
      <c r="L41" s="106"/>
    </row>
    <row r="42" spans="1:12">
      <c r="A42" s="22">
        <v>20</v>
      </c>
      <c r="B42" s="29" t="s">
        <v>77</v>
      </c>
      <c r="C42" s="28" t="s">
        <v>78</v>
      </c>
      <c r="D42" s="25">
        <v>2009</v>
      </c>
      <c r="E42" s="30" t="s">
        <v>63</v>
      </c>
      <c r="F42" s="28" t="s">
        <v>26</v>
      </c>
      <c r="G42" s="27">
        <v>3850000</v>
      </c>
      <c r="H42" s="26">
        <v>10</v>
      </c>
      <c r="I42" s="27">
        <f t="shared" si="0"/>
        <v>38500000</v>
      </c>
      <c r="J42" s="26">
        <v>10</v>
      </c>
      <c r="K42" s="27">
        <f t="shared" si="1"/>
        <v>38500000</v>
      </c>
      <c r="L42" s="26"/>
    </row>
    <row r="43" spans="1:12">
      <c r="A43" s="22">
        <v>21</v>
      </c>
      <c r="B43" s="29" t="s">
        <v>79</v>
      </c>
      <c r="C43" s="28" t="s">
        <v>80</v>
      </c>
      <c r="D43" s="25">
        <v>2009</v>
      </c>
      <c r="E43" s="30" t="s">
        <v>63</v>
      </c>
      <c r="F43" s="28" t="s">
        <v>26</v>
      </c>
      <c r="G43" s="27">
        <v>3850000</v>
      </c>
      <c r="H43" s="26">
        <v>25</v>
      </c>
      <c r="I43" s="27">
        <f t="shared" si="0"/>
        <v>96250000</v>
      </c>
      <c r="J43" s="26">
        <v>25</v>
      </c>
      <c r="K43" s="27">
        <f t="shared" si="1"/>
        <v>96250000</v>
      </c>
      <c r="L43" s="26"/>
    </row>
    <row r="44" spans="1:12">
      <c r="A44" s="22">
        <v>22</v>
      </c>
      <c r="B44" s="29" t="s">
        <v>76</v>
      </c>
      <c r="C44" s="28" t="s">
        <v>81</v>
      </c>
      <c r="D44" s="25">
        <v>2009</v>
      </c>
      <c r="E44" s="30" t="s">
        <v>63</v>
      </c>
      <c r="F44" s="28" t="s">
        <v>26</v>
      </c>
      <c r="G44" s="27">
        <v>3850000</v>
      </c>
      <c r="H44" s="26">
        <v>21</v>
      </c>
      <c r="I44" s="27">
        <f t="shared" si="0"/>
        <v>80850000</v>
      </c>
      <c r="J44" s="26">
        <v>21</v>
      </c>
      <c r="K44" s="27">
        <f t="shared" si="1"/>
        <v>80850000</v>
      </c>
      <c r="L44" s="26"/>
    </row>
    <row r="45" spans="1:12">
      <c r="A45" s="22">
        <v>23</v>
      </c>
      <c r="B45" s="29" t="s">
        <v>76</v>
      </c>
      <c r="C45" s="28" t="s">
        <v>82</v>
      </c>
      <c r="D45" s="25">
        <v>2009</v>
      </c>
      <c r="E45" s="30" t="s">
        <v>63</v>
      </c>
      <c r="F45" s="28" t="s">
        <v>26</v>
      </c>
      <c r="G45" s="27">
        <v>3850000</v>
      </c>
      <c r="H45" s="26">
        <v>25</v>
      </c>
      <c r="I45" s="27">
        <f t="shared" si="0"/>
        <v>96250000</v>
      </c>
      <c r="J45" s="26">
        <v>25</v>
      </c>
      <c r="K45" s="27">
        <f t="shared" si="1"/>
        <v>96250000</v>
      </c>
      <c r="L45" s="26"/>
    </row>
    <row r="46" spans="1:12">
      <c r="A46" s="22">
        <v>24</v>
      </c>
      <c r="B46" s="29" t="s">
        <v>31</v>
      </c>
      <c r="C46" s="28" t="s">
        <v>83</v>
      </c>
      <c r="D46" s="25">
        <v>2009</v>
      </c>
      <c r="E46" s="30" t="s">
        <v>63</v>
      </c>
      <c r="F46" s="28" t="s">
        <v>26</v>
      </c>
      <c r="G46" s="27">
        <v>950000</v>
      </c>
      <c r="H46" s="26">
        <v>100</v>
      </c>
      <c r="I46" s="27">
        <f t="shared" si="0"/>
        <v>95000000</v>
      </c>
      <c r="J46" s="26">
        <v>100</v>
      </c>
      <c r="K46" s="27">
        <f t="shared" si="1"/>
        <v>95000000</v>
      </c>
      <c r="L46" s="26"/>
    </row>
    <row r="47" spans="1:12">
      <c r="A47" s="22">
        <v>25</v>
      </c>
      <c r="B47" s="29" t="s">
        <v>84</v>
      </c>
      <c r="C47" s="28">
        <v>5001806</v>
      </c>
      <c r="D47" s="25">
        <v>2009</v>
      </c>
      <c r="E47" s="30" t="s">
        <v>63</v>
      </c>
      <c r="F47" s="28" t="s">
        <v>26</v>
      </c>
      <c r="G47" s="27">
        <v>3850000</v>
      </c>
      <c r="H47" s="26">
        <v>15</v>
      </c>
      <c r="I47" s="27">
        <f t="shared" si="0"/>
        <v>57750000</v>
      </c>
      <c r="J47" s="26">
        <v>15</v>
      </c>
      <c r="K47" s="27">
        <f t="shared" si="1"/>
        <v>57750000</v>
      </c>
      <c r="L47" s="26"/>
    </row>
    <row r="48" spans="1:12">
      <c r="A48" s="22">
        <v>26</v>
      </c>
      <c r="B48" s="29" t="s">
        <v>27</v>
      </c>
      <c r="C48" s="28">
        <v>5001807</v>
      </c>
      <c r="D48" s="25">
        <v>2009</v>
      </c>
      <c r="E48" s="30" t="s">
        <v>63</v>
      </c>
      <c r="F48" s="28" t="s">
        <v>26</v>
      </c>
      <c r="G48" s="27">
        <v>950000</v>
      </c>
      <c r="H48" s="26">
        <v>35</v>
      </c>
      <c r="I48" s="27">
        <f t="shared" si="0"/>
        <v>33250000</v>
      </c>
      <c r="J48" s="26">
        <v>35</v>
      </c>
      <c r="K48" s="27">
        <f t="shared" si="1"/>
        <v>33250000</v>
      </c>
      <c r="L48" s="26"/>
    </row>
    <row r="49" spans="1:12">
      <c r="A49" s="22">
        <v>27</v>
      </c>
      <c r="B49" s="29" t="s">
        <v>84</v>
      </c>
      <c r="C49" s="28">
        <v>5001808</v>
      </c>
      <c r="D49" s="25">
        <v>2009</v>
      </c>
      <c r="E49" s="30" t="s">
        <v>63</v>
      </c>
      <c r="F49" s="28" t="s">
        <v>26</v>
      </c>
      <c r="G49" s="27">
        <v>3850000</v>
      </c>
      <c r="H49" s="26">
        <v>25</v>
      </c>
      <c r="I49" s="27">
        <f t="shared" si="0"/>
        <v>96250000</v>
      </c>
      <c r="J49" s="26">
        <v>25</v>
      </c>
      <c r="K49" s="27">
        <f t="shared" si="1"/>
        <v>96250000</v>
      </c>
      <c r="L49" s="26"/>
    </row>
    <row r="50" spans="1:12">
      <c r="A50" s="22">
        <v>28</v>
      </c>
      <c r="B50" s="29" t="s">
        <v>27</v>
      </c>
      <c r="C50" s="28">
        <v>5001809</v>
      </c>
      <c r="D50" s="25">
        <v>2009</v>
      </c>
      <c r="E50" s="30" t="s">
        <v>63</v>
      </c>
      <c r="F50" s="28" t="s">
        <v>26</v>
      </c>
      <c r="G50" s="27">
        <v>950000</v>
      </c>
      <c r="H50" s="26">
        <v>100</v>
      </c>
      <c r="I50" s="27">
        <f t="shared" si="0"/>
        <v>95000000</v>
      </c>
      <c r="J50" s="26">
        <v>100</v>
      </c>
      <c r="K50" s="27">
        <f t="shared" si="1"/>
        <v>95000000</v>
      </c>
      <c r="L50" s="26"/>
    </row>
    <row r="51" spans="1:12" s="223" customFormat="1">
      <c r="A51" s="217">
        <v>29</v>
      </c>
      <c r="B51" s="225" t="s">
        <v>85</v>
      </c>
      <c r="C51" s="219" t="s">
        <v>86</v>
      </c>
      <c r="D51" s="220"/>
      <c r="E51" s="226" t="s">
        <v>63</v>
      </c>
      <c r="F51" s="224" t="s">
        <v>87</v>
      </c>
      <c r="G51" s="222">
        <v>600000</v>
      </c>
      <c r="H51" s="221">
        <v>1</v>
      </c>
      <c r="I51" s="222">
        <f t="shared" si="0"/>
        <v>600000</v>
      </c>
      <c r="J51" s="221">
        <v>1</v>
      </c>
      <c r="K51" s="222">
        <f t="shared" si="1"/>
        <v>600000</v>
      </c>
      <c r="L51" s="220" t="s">
        <v>281</v>
      </c>
    </row>
    <row r="52" spans="1:12" s="223" customFormat="1">
      <c r="A52" s="217">
        <v>30</v>
      </c>
      <c r="B52" s="225" t="s">
        <v>24</v>
      </c>
      <c r="C52" s="224">
        <v>5000779</v>
      </c>
      <c r="D52" s="220">
        <v>2000</v>
      </c>
      <c r="E52" s="226" t="s">
        <v>63</v>
      </c>
      <c r="F52" s="224" t="s">
        <v>25</v>
      </c>
      <c r="G52" s="222">
        <v>489500</v>
      </c>
      <c r="H52" s="227">
        <f>100-44-16</f>
        <v>40</v>
      </c>
      <c r="I52" s="222">
        <f t="shared" si="0"/>
        <v>19580000</v>
      </c>
      <c r="J52" s="221">
        <v>40</v>
      </c>
      <c r="K52" s="222">
        <f t="shared" si="1"/>
        <v>19580000</v>
      </c>
      <c r="L52" s="220" t="s">
        <v>281</v>
      </c>
    </row>
    <row r="53" spans="1:12" s="223" customFormat="1">
      <c r="A53" s="217">
        <v>31</v>
      </c>
      <c r="B53" s="225" t="s">
        <v>30</v>
      </c>
      <c r="C53" s="224">
        <v>5001004</v>
      </c>
      <c r="D53" s="220">
        <v>2002</v>
      </c>
      <c r="E53" s="226" t="s">
        <v>63</v>
      </c>
      <c r="F53" s="224" t="s">
        <v>25</v>
      </c>
      <c r="G53" s="222">
        <v>462000</v>
      </c>
      <c r="H53" s="221">
        <v>90</v>
      </c>
      <c r="I53" s="222">
        <f t="shared" si="0"/>
        <v>41580000</v>
      </c>
      <c r="J53" s="221">
        <v>90</v>
      </c>
      <c r="K53" s="222">
        <f t="shared" si="1"/>
        <v>41580000</v>
      </c>
      <c r="L53" s="220" t="s">
        <v>281</v>
      </c>
    </row>
    <row r="54" spans="1:12" s="223" customFormat="1">
      <c r="A54" s="217">
        <v>32</v>
      </c>
      <c r="B54" s="225" t="s">
        <v>88</v>
      </c>
      <c r="C54" s="224">
        <v>5001035</v>
      </c>
      <c r="D54" s="220">
        <v>2003</v>
      </c>
      <c r="E54" s="226" t="s">
        <v>63</v>
      </c>
      <c r="F54" s="224" t="s">
        <v>25</v>
      </c>
      <c r="G54" s="222">
        <v>1100000</v>
      </c>
      <c r="H54" s="221">
        <v>1</v>
      </c>
      <c r="I54" s="222">
        <f t="shared" si="0"/>
        <v>1100000</v>
      </c>
      <c r="J54" s="221">
        <v>1</v>
      </c>
      <c r="K54" s="222">
        <f t="shared" si="1"/>
        <v>1100000</v>
      </c>
      <c r="L54" s="220" t="s">
        <v>281</v>
      </c>
    </row>
    <row r="55" spans="1:12" s="223" customFormat="1">
      <c r="A55" s="217">
        <v>33</v>
      </c>
      <c r="B55" s="225" t="s">
        <v>28</v>
      </c>
      <c r="C55" s="224">
        <v>5001042</v>
      </c>
      <c r="D55" s="220">
        <v>2003</v>
      </c>
      <c r="E55" s="226" t="s">
        <v>63</v>
      </c>
      <c r="F55" s="224" t="s">
        <v>26</v>
      </c>
      <c r="G55" s="222">
        <v>1795500</v>
      </c>
      <c r="H55" s="221">
        <v>2</v>
      </c>
      <c r="I55" s="222">
        <f t="shared" si="0"/>
        <v>3591000</v>
      </c>
      <c r="J55" s="221">
        <v>2</v>
      </c>
      <c r="K55" s="222">
        <f t="shared" si="1"/>
        <v>3591000</v>
      </c>
      <c r="L55" s="220" t="s">
        <v>281</v>
      </c>
    </row>
    <row r="56" spans="1:12" s="223" customFormat="1">
      <c r="A56" s="217">
        <v>34</v>
      </c>
      <c r="B56" s="225" t="s">
        <v>88</v>
      </c>
      <c r="C56" s="224">
        <v>5001045</v>
      </c>
      <c r="D56" s="220">
        <v>2003</v>
      </c>
      <c r="E56" s="226" t="s">
        <v>63</v>
      </c>
      <c r="F56" s="224" t="s">
        <v>25</v>
      </c>
      <c r="G56" s="222">
        <v>850000</v>
      </c>
      <c r="H56" s="221">
        <v>4</v>
      </c>
      <c r="I56" s="222">
        <f t="shared" si="0"/>
        <v>3400000</v>
      </c>
      <c r="J56" s="221">
        <v>4</v>
      </c>
      <c r="K56" s="222">
        <f t="shared" si="1"/>
        <v>3400000</v>
      </c>
      <c r="L56" s="220" t="s">
        <v>281</v>
      </c>
    </row>
    <row r="57" spans="1:12" s="223" customFormat="1">
      <c r="A57" s="217">
        <v>35</v>
      </c>
      <c r="B57" s="225" t="s">
        <v>88</v>
      </c>
      <c r="C57" s="224">
        <v>5001050</v>
      </c>
      <c r="D57" s="220">
        <v>2003</v>
      </c>
      <c r="E57" s="226" t="s">
        <v>63</v>
      </c>
      <c r="F57" s="224" t="s">
        <v>25</v>
      </c>
      <c r="G57" s="222">
        <v>850000</v>
      </c>
      <c r="H57" s="221">
        <v>4</v>
      </c>
      <c r="I57" s="222">
        <f t="shared" si="0"/>
        <v>3400000</v>
      </c>
      <c r="J57" s="221">
        <v>4</v>
      </c>
      <c r="K57" s="222">
        <f t="shared" si="1"/>
        <v>3400000</v>
      </c>
      <c r="L57" s="220" t="s">
        <v>281</v>
      </c>
    </row>
    <row r="58" spans="1:12" s="223" customFormat="1">
      <c r="A58" s="217">
        <v>36</v>
      </c>
      <c r="B58" s="225" t="s">
        <v>32</v>
      </c>
      <c r="C58" s="224">
        <v>5001061</v>
      </c>
      <c r="D58" s="220">
        <v>2003</v>
      </c>
      <c r="E58" s="226" t="s">
        <v>63</v>
      </c>
      <c r="F58" s="224" t="s">
        <v>26</v>
      </c>
      <c r="G58" s="222">
        <v>1634125</v>
      </c>
      <c r="H58" s="221">
        <v>10</v>
      </c>
      <c r="I58" s="222">
        <f t="shared" si="0"/>
        <v>16341250</v>
      </c>
      <c r="J58" s="221">
        <v>10</v>
      </c>
      <c r="K58" s="222">
        <f t="shared" si="1"/>
        <v>16341250</v>
      </c>
      <c r="L58" s="220" t="s">
        <v>281</v>
      </c>
    </row>
    <row r="59" spans="1:12" s="223" customFormat="1">
      <c r="A59" s="217">
        <v>37</v>
      </c>
      <c r="B59" s="225" t="s">
        <v>89</v>
      </c>
      <c r="C59" s="224">
        <v>5001088</v>
      </c>
      <c r="D59" s="220">
        <v>2003</v>
      </c>
      <c r="E59" s="226" t="s">
        <v>63</v>
      </c>
      <c r="F59" s="224" t="s">
        <v>26</v>
      </c>
      <c r="G59" s="222">
        <v>315000</v>
      </c>
      <c r="H59" s="221">
        <v>7</v>
      </c>
      <c r="I59" s="222">
        <f t="shared" si="0"/>
        <v>2205000</v>
      </c>
      <c r="J59" s="221">
        <v>7</v>
      </c>
      <c r="K59" s="222">
        <f t="shared" si="1"/>
        <v>2205000</v>
      </c>
      <c r="L59" s="220" t="s">
        <v>281</v>
      </c>
    </row>
    <row r="60" spans="1:12" s="223" customFormat="1">
      <c r="A60" s="217">
        <v>38</v>
      </c>
      <c r="B60" s="225" t="s">
        <v>30</v>
      </c>
      <c r="C60" s="224">
        <v>5001105</v>
      </c>
      <c r="D60" s="220">
        <v>2004</v>
      </c>
      <c r="E60" s="226" t="s">
        <v>63</v>
      </c>
      <c r="F60" s="224" t="s">
        <v>25</v>
      </c>
      <c r="G60" s="222">
        <v>514500</v>
      </c>
      <c r="H60" s="221">
        <f>125-40</f>
        <v>85</v>
      </c>
      <c r="I60" s="222">
        <f t="shared" si="0"/>
        <v>43732500</v>
      </c>
      <c r="J60" s="221">
        <v>85</v>
      </c>
      <c r="K60" s="222">
        <f t="shared" si="1"/>
        <v>43732500</v>
      </c>
      <c r="L60" s="220" t="s">
        <v>281</v>
      </c>
    </row>
    <row r="61" spans="1:12" s="223" customFormat="1">
      <c r="A61" s="217">
        <v>39</v>
      </c>
      <c r="B61" s="228" t="s">
        <v>33</v>
      </c>
      <c r="C61" s="224">
        <v>5001111</v>
      </c>
      <c r="D61" s="220">
        <v>2004</v>
      </c>
      <c r="E61" s="226" t="s">
        <v>63</v>
      </c>
      <c r="F61" s="224" t="s">
        <v>25</v>
      </c>
      <c r="G61" s="222">
        <v>987000</v>
      </c>
      <c r="H61" s="221">
        <v>6</v>
      </c>
      <c r="I61" s="222">
        <f t="shared" si="0"/>
        <v>5922000</v>
      </c>
      <c r="J61" s="221">
        <v>6</v>
      </c>
      <c r="K61" s="222">
        <f t="shared" si="1"/>
        <v>5922000</v>
      </c>
      <c r="L61" s="220" t="s">
        <v>281</v>
      </c>
    </row>
    <row r="62" spans="1:12" s="223" customFormat="1">
      <c r="A62" s="217">
        <v>40</v>
      </c>
      <c r="B62" s="225" t="s">
        <v>90</v>
      </c>
      <c r="C62" s="224">
        <v>5001119</v>
      </c>
      <c r="D62" s="220">
        <v>2004</v>
      </c>
      <c r="E62" s="226" t="s">
        <v>63</v>
      </c>
      <c r="F62" s="224" t="s">
        <v>26</v>
      </c>
      <c r="G62" s="222">
        <v>315000</v>
      </c>
      <c r="H62" s="221">
        <v>5</v>
      </c>
      <c r="I62" s="222">
        <f t="shared" si="0"/>
        <v>1575000</v>
      </c>
      <c r="J62" s="221">
        <v>5</v>
      </c>
      <c r="K62" s="222">
        <f t="shared" si="1"/>
        <v>1575000</v>
      </c>
      <c r="L62" s="220" t="s">
        <v>281</v>
      </c>
    </row>
    <row r="63" spans="1:12" s="223" customFormat="1">
      <c r="A63" s="217">
        <v>41</v>
      </c>
      <c r="B63" s="225" t="s">
        <v>91</v>
      </c>
      <c r="C63" s="224">
        <v>5001152</v>
      </c>
      <c r="D63" s="220">
        <v>2005</v>
      </c>
      <c r="E63" s="226" t="s">
        <v>63</v>
      </c>
      <c r="F63" s="224" t="s">
        <v>26</v>
      </c>
      <c r="G63" s="222">
        <v>1700000</v>
      </c>
      <c r="H63" s="221">
        <v>7</v>
      </c>
      <c r="I63" s="222">
        <f t="shared" si="0"/>
        <v>11900000</v>
      </c>
      <c r="J63" s="221">
        <v>7</v>
      </c>
      <c r="K63" s="222">
        <f t="shared" si="1"/>
        <v>11900000</v>
      </c>
      <c r="L63" s="220" t="s">
        <v>281</v>
      </c>
    </row>
    <row r="64" spans="1:12" s="223" customFormat="1">
      <c r="A64" s="217">
        <v>42</v>
      </c>
      <c r="B64" s="225" t="s">
        <v>85</v>
      </c>
      <c r="C64" s="224">
        <v>5001154</v>
      </c>
      <c r="D64" s="220">
        <v>2005</v>
      </c>
      <c r="E64" s="226" t="s">
        <v>63</v>
      </c>
      <c r="F64" s="224" t="s">
        <v>87</v>
      </c>
      <c r="G64" s="222">
        <v>450000</v>
      </c>
      <c r="H64" s="221">
        <v>8</v>
      </c>
      <c r="I64" s="222">
        <f t="shared" si="0"/>
        <v>3600000</v>
      </c>
      <c r="J64" s="221">
        <v>8</v>
      </c>
      <c r="K64" s="222">
        <f t="shared" si="1"/>
        <v>3600000</v>
      </c>
      <c r="L64" s="220" t="s">
        <v>281</v>
      </c>
    </row>
    <row r="65" spans="1:12" s="223" customFormat="1">
      <c r="A65" s="217">
        <v>43</v>
      </c>
      <c r="B65" s="225" t="s">
        <v>92</v>
      </c>
      <c r="C65" s="224">
        <v>5001155</v>
      </c>
      <c r="D65" s="220">
        <v>2005</v>
      </c>
      <c r="E65" s="226" t="s">
        <v>63</v>
      </c>
      <c r="F65" s="224" t="s">
        <v>26</v>
      </c>
      <c r="G65" s="222">
        <v>300000</v>
      </c>
      <c r="H65" s="221">
        <v>4</v>
      </c>
      <c r="I65" s="222">
        <f t="shared" si="0"/>
        <v>1200000</v>
      </c>
      <c r="J65" s="221">
        <v>4</v>
      </c>
      <c r="K65" s="222">
        <f t="shared" si="1"/>
        <v>1200000</v>
      </c>
      <c r="L65" s="220" t="s">
        <v>281</v>
      </c>
    </row>
    <row r="66" spans="1:12" s="223" customFormat="1">
      <c r="A66" s="217">
        <v>44</v>
      </c>
      <c r="B66" s="225" t="s">
        <v>41</v>
      </c>
      <c r="C66" s="224">
        <v>5001166</v>
      </c>
      <c r="D66" s="220">
        <v>2005</v>
      </c>
      <c r="E66" s="226" t="s">
        <v>63</v>
      </c>
      <c r="F66" s="224" t="s">
        <v>26</v>
      </c>
      <c r="G66" s="222">
        <v>365000</v>
      </c>
      <c r="H66" s="221">
        <v>15</v>
      </c>
      <c r="I66" s="222">
        <f t="shared" si="0"/>
        <v>5475000</v>
      </c>
      <c r="J66" s="221">
        <v>15</v>
      </c>
      <c r="K66" s="222">
        <f t="shared" si="1"/>
        <v>5475000</v>
      </c>
      <c r="L66" s="220" t="s">
        <v>281</v>
      </c>
    </row>
    <row r="67" spans="1:12" s="223" customFormat="1">
      <c r="A67" s="217">
        <v>45</v>
      </c>
      <c r="B67" s="225" t="s">
        <v>93</v>
      </c>
      <c r="C67" s="224">
        <v>5001188</v>
      </c>
      <c r="D67" s="220">
        <v>2005</v>
      </c>
      <c r="E67" s="226" t="s">
        <v>63</v>
      </c>
      <c r="F67" s="224" t="s">
        <v>25</v>
      </c>
      <c r="G67" s="222">
        <v>550000</v>
      </c>
      <c r="H67" s="221">
        <v>50</v>
      </c>
      <c r="I67" s="222">
        <f t="shared" si="0"/>
        <v>27500000</v>
      </c>
      <c r="J67" s="221">
        <v>50</v>
      </c>
      <c r="K67" s="222">
        <f t="shared" si="1"/>
        <v>27500000</v>
      </c>
      <c r="L67" s="220" t="s">
        <v>281</v>
      </c>
    </row>
    <row r="68" spans="1:12" s="223" customFormat="1">
      <c r="A68" s="217">
        <v>46</v>
      </c>
      <c r="B68" s="225" t="s">
        <v>90</v>
      </c>
      <c r="C68" s="224">
        <v>5001190</v>
      </c>
      <c r="D68" s="220">
        <v>2005</v>
      </c>
      <c r="E68" s="226" t="s">
        <v>63</v>
      </c>
      <c r="F68" s="224" t="s">
        <v>26</v>
      </c>
      <c r="G68" s="222">
        <v>368000</v>
      </c>
      <c r="H68" s="221">
        <v>4</v>
      </c>
      <c r="I68" s="222">
        <f t="shared" si="0"/>
        <v>1472000</v>
      </c>
      <c r="J68" s="221">
        <v>4</v>
      </c>
      <c r="K68" s="222">
        <f t="shared" si="1"/>
        <v>1472000</v>
      </c>
      <c r="L68" s="220" t="s">
        <v>281</v>
      </c>
    </row>
    <row r="69" spans="1:12">
      <c r="A69" s="22">
        <v>47</v>
      </c>
      <c r="B69" s="29" t="s">
        <v>41</v>
      </c>
      <c r="C69" s="28">
        <v>5001214</v>
      </c>
      <c r="D69" s="25">
        <v>2006</v>
      </c>
      <c r="E69" s="30" t="s">
        <v>63</v>
      </c>
      <c r="F69" s="28" t="s">
        <v>26</v>
      </c>
      <c r="G69" s="27">
        <v>385000</v>
      </c>
      <c r="H69" s="26">
        <v>7</v>
      </c>
      <c r="I69" s="27">
        <f t="shared" si="0"/>
        <v>2695000</v>
      </c>
      <c r="J69" s="26">
        <v>7</v>
      </c>
      <c r="K69" s="27">
        <f t="shared" si="1"/>
        <v>2695000</v>
      </c>
      <c r="L69" s="26"/>
    </row>
    <row r="70" spans="1:12">
      <c r="A70" s="22">
        <v>48</v>
      </c>
      <c r="B70" s="29" t="s">
        <v>34</v>
      </c>
      <c r="C70" s="28">
        <v>5001217</v>
      </c>
      <c r="D70" s="25">
        <v>2006</v>
      </c>
      <c r="E70" s="30" t="s">
        <v>63</v>
      </c>
      <c r="F70" s="28" t="s">
        <v>25</v>
      </c>
      <c r="G70" s="27">
        <v>550000</v>
      </c>
      <c r="H70" s="26">
        <v>107</v>
      </c>
      <c r="I70" s="27">
        <f t="shared" si="0"/>
        <v>58850000</v>
      </c>
      <c r="J70" s="26">
        <v>107</v>
      </c>
      <c r="K70" s="27">
        <f t="shared" si="1"/>
        <v>58850000</v>
      </c>
      <c r="L70" s="26"/>
    </row>
    <row r="71" spans="1:12">
      <c r="A71" s="22">
        <v>49</v>
      </c>
      <c r="B71" s="29" t="s">
        <v>34</v>
      </c>
      <c r="C71" s="28">
        <v>5001334</v>
      </c>
      <c r="D71" s="25">
        <v>2006</v>
      </c>
      <c r="E71" s="30" t="s">
        <v>63</v>
      </c>
      <c r="F71" s="28" t="s">
        <v>25</v>
      </c>
      <c r="G71" s="27">
        <v>660000</v>
      </c>
      <c r="H71" s="26">
        <v>100</v>
      </c>
      <c r="I71" s="27">
        <f t="shared" si="0"/>
        <v>66000000</v>
      </c>
      <c r="J71" s="26">
        <v>100</v>
      </c>
      <c r="K71" s="27">
        <f t="shared" si="1"/>
        <v>66000000</v>
      </c>
      <c r="L71" s="26"/>
    </row>
    <row r="72" spans="1:12">
      <c r="A72" s="22">
        <v>50</v>
      </c>
      <c r="B72" s="29" t="s">
        <v>35</v>
      </c>
      <c r="C72" s="28">
        <v>5001342</v>
      </c>
      <c r="D72" s="25">
        <v>2006</v>
      </c>
      <c r="E72" s="30" t="s">
        <v>63</v>
      </c>
      <c r="F72" s="28" t="s">
        <v>26</v>
      </c>
      <c r="G72" s="27">
        <v>660000</v>
      </c>
      <c r="H72" s="26">
        <v>90</v>
      </c>
      <c r="I72" s="27">
        <f t="shared" si="0"/>
        <v>59400000</v>
      </c>
      <c r="J72" s="26">
        <v>90</v>
      </c>
      <c r="K72" s="27">
        <f t="shared" si="1"/>
        <v>59400000</v>
      </c>
      <c r="L72" s="26"/>
    </row>
    <row r="73" spans="1:12">
      <c r="A73" s="22">
        <v>51</v>
      </c>
      <c r="B73" s="29" t="s">
        <v>38</v>
      </c>
      <c r="C73" s="28">
        <v>5001691</v>
      </c>
      <c r="D73" s="25">
        <v>2008</v>
      </c>
      <c r="E73" s="30" t="s">
        <v>63</v>
      </c>
      <c r="F73" s="28" t="s">
        <v>25</v>
      </c>
      <c r="G73" s="27">
        <v>840000</v>
      </c>
      <c r="H73" s="26">
        <v>6</v>
      </c>
      <c r="I73" s="27">
        <f t="shared" si="0"/>
        <v>5040000</v>
      </c>
      <c r="J73" s="26">
        <v>6</v>
      </c>
      <c r="K73" s="27">
        <f t="shared" si="1"/>
        <v>5040000</v>
      </c>
      <c r="L73" s="26"/>
    </row>
    <row r="74" spans="1:12">
      <c r="A74" s="22">
        <v>52</v>
      </c>
      <c r="B74" s="29" t="s">
        <v>39</v>
      </c>
      <c r="C74" s="28">
        <v>5001765</v>
      </c>
      <c r="D74" s="25">
        <v>2009</v>
      </c>
      <c r="E74" s="30" t="s">
        <v>63</v>
      </c>
      <c r="F74" s="28" t="s">
        <v>26</v>
      </c>
      <c r="G74" s="27">
        <v>1650000</v>
      </c>
      <c r="H74" s="26">
        <v>12</v>
      </c>
      <c r="I74" s="27">
        <f t="shared" si="0"/>
        <v>19800000</v>
      </c>
      <c r="J74" s="26">
        <v>12</v>
      </c>
      <c r="K74" s="27">
        <f t="shared" si="1"/>
        <v>19800000</v>
      </c>
      <c r="L74" s="26"/>
    </row>
    <row r="75" spans="1:12">
      <c r="A75" s="22">
        <v>53</v>
      </c>
      <c r="B75" s="29" t="s">
        <v>94</v>
      </c>
      <c r="C75" s="28">
        <v>5001769</v>
      </c>
      <c r="D75" s="25">
        <v>2009</v>
      </c>
      <c r="E75" s="30" t="s">
        <v>63</v>
      </c>
      <c r="F75" s="28" t="s">
        <v>26</v>
      </c>
      <c r="G75" s="27">
        <v>2200000</v>
      </c>
      <c r="H75" s="26">
        <v>1</v>
      </c>
      <c r="I75" s="27">
        <f t="shared" si="0"/>
        <v>2200000</v>
      </c>
      <c r="J75" s="26">
        <v>1</v>
      </c>
      <c r="K75" s="27">
        <f t="shared" si="1"/>
        <v>2200000</v>
      </c>
      <c r="L75" s="26"/>
    </row>
    <row r="76" spans="1:12">
      <c r="A76" s="22">
        <v>54</v>
      </c>
      <c r="B76" s="29" t="s">
        <v>95</v>
      </c>
      <c r="C76" s="28">
        <v>5001770</v>
      </c>
      <c r="D76" s="25">
        <v>2009</v>
      </c>
      <c r="E76" s="30" t="s">
        <v>63</v>
      </c>
      <c r="F76" s="28" t="s">
        <v>26</v>
      </c>
      <c r="G76" s="27">
        <v>1500000</v>
      </c>
      <c r="H76" s="26">
        <v>15</v>
      </c>
      <c r="I76" s="27">
        <f t="shared" si="0"/>
        <v>22500000</v>
      </c>
      <c r="J76" s="26">
        <v>15</v>
      </c>
      <c r="K76" s="27">
        <f t="shared" si="1"/>
        <v>22500000</v>
      </c>
      <c r="L76" s="26"/>
    </row>
    <row r="77" spans="1:12">
      <c r="A77" s="22">
        <v>55</v>
      </c>
      <c r="B77" s="29" t="s">
        <v>40</v>
      </c>
      <c r="C77" s="28">
        <v>5001775</v>
      </c>
      <c r="D77" s="25">
        <v>2009</v>
      </c>
      <c r="E77" s="30" t="s">
        <v>63</v>
      </c>
      <c r="F77" s="28" t="s">
        <v>26</v>
      </c>
      <c r="G77" s="27">
        <v>3500000</v>
      </c>
      <c r="H77" s="26">
        <v>1</v>
      </c>
      <c r="I77" s="27">
        <f t="shared" si="0"/>
        <v>3500000</v>
      </c>
      <c r="J77" s="26">
        <v>1</v>
      </c>
      <c r="K77" s="27">
        <f t="shared" si="1"/>
        <v>3500000</v>
      </c>
      <c r="L77" s="26"/>
    </row>
    <row r="78" spans="1:12">
      <c r="A78" s="22">
        <v>56</v>
      </c>
      <c r="B78" s="29" t="s">
        <v>96</v>
      </c>
      <c r="C78" s="28">
        <v>5001777</v>
      </c>
      <c r="D78" s="25">
        <v>2009</v>
      </c>
      <c r="E78" s="30" t="s">
        <v>63</v>
      </c>
      <c r="F78" s="28" t="s">
        <v>26</v>
      </c>
      <c r="G78" s="27">
        <v>3000000</v>
      </c>
      <c r="H78" s="26">
        <v>2</v>
      </c>
      <c r="I78" s="27">
        <f t="shared" si="0"/>
        <v>6000000</v>
      </c>
      <c r="J78" s="26">
        <v>2</v>
      </c>
      <c r="K78" s="27">
        <f t="shared" si="1"/>
        <v>6000000</v>
      </c>
      <c r="L78" s="26"/>
    </row>
    <row r="79" spans="1:12">
      <c r="A79" s="22">
        <v>57</v>
      </c>
      <c r="B79" s="29" t="s">
        <v>28</v>
      </c>
      <c r="C79" s="28">
        <v>5001837</v>
      </c>
      <c r="D79" s="25">
        <v>2009</v>
      </c>
      <c r="E79" s="30" t="s">
        <v>63</v>
      </c>
      <c r="F79" s="28" t="s">
        <v>26</v>
      </c>
      <c r="G79" s="27">
        <v>2600000</v>
      </c>
      <c r="H79" s="26">
        <v>9</v>
      </c>
      <c r="I79" s="27">
        <f t="shared" si="0"/>
        <v>23400000</v>
      </c>
      <c r="J79" s="26">
        <v>9</v>
      </c>
      <c r="K79" s="27">
        <f t="shared" si="1"/>
        <v>23400000</v>
      </c>
      <c r="L79" s="26"/>
    </row>
    <row r="80" spans="1:12">
      <c r="A80" s="22">
        <v>58</v>
      </c>
      <c r="B80" s="29" t="s">
        <v>97</v>
      </c>
      <c r="C80" s="28" t="s">
        <v>98</v>
      </c>
      <c r="D80" s="25">
        <v>2008</v>
      </c>
      <c r="E80" s="30" t="s">
        <v>63</v>
      </c>
      <c r="F80" s="28" t="s">
        <v>26</v>
      </c>
      <c r="G80" s="27">
        <v>255000</v>
      </c>
      <c r="H80" s="26">
        <v>3</v>
      </c>
      <c r="I80" s="27">
        <f t="shared" si="0"/>
        <v>765000</v>
      </c>
      <c r="J80" s="26">
        <v>3</v>
      </c>
      <c r="K80" s="27">
        <f t="shared" si="1"/>
        <v>765000</v>
      </c>
      <c r="L80" s="26"/>
    </row>
    <row r="81" spans="1:12">
      <c r="A81" s="22">
        <v>59</v>
      </c>
      <c r="B81" s="29" t="s">
        <v>99</v>
      </c>
      <c r="C81" s="28" t="s">
        <v>100</v>
      </c>
      <c r="D81" s="25">
        <v>2008</v>
      </c>
      <c r="E81" s="30" t="s">
        <v>63</v>
      </c>
      <c r="F81" s="28" t="s">
        <v>26</v>
      </c>
      <c r="G81" s="27">
        <v>3750000</v>
      </c>
      <c r="H81" s="26">
        <v>1</v>
      </c>
      <c r="I81" s="27">
        <f t="shared" si="0"/>
        <v>3750000</v>
      </c>
      <c r="J81" s="26">
        <v>1</v>
      </c>
      <c r="K81" s="27">
        <f t="shared" si="1"/>
        <v>3750000</v>
      </c>
      <c r="L81" s="26"/>
    </row>
    <row r="82" spans="1:12">
      <c r="A82" s="22">
        <v>60</v>
      </c>
      <c r="B82" s="29" t="s">
        <v>41</v>
      </c>
      <c r="C82" s="28" t="s">
        <v>101</v>
      </c>
      <c r="D82" s="25">
        <v>2007</v>
      </c>
      <c r="E82" s="30" t="s">
        <v>63</v>
      </c>
      <c r="F82" s="28" t="s">
        <v>26</v>
      </c>
      <c r="G82" s="27">
        <v>470000</v>
      </c>
      <c r="H82" s="26">
        <v>19</v>
      </c>
      <c r="I82" s="27">
        <f t="shared" si="0"/>
        <v>8930000</v>
      </c>
      <c r="J82" s="26">
        <v>19</v>
      </c>
      <c r="K82" s="27">
        <f t="shared" si="1"/>
        <v>8930000</v>
      </c>
      <c r="L82" s="26"/>
    </row>
    <row r="83" spans="1:12">
      <c r="A83" s="22">
        <v>61</v>
      </c>
      <c r="B83" s="29" t="s">
        <v>41</v>
      </c>
      <c r="C83" s="28" t="s">
        <v>102</v>
      </c>
      <c r="D83" s="25">
        <v>2009</v>
      </c>
      <c r="E83" s="30" t="s">
        <v>63</v>
      </c>
      <c r="F83" s="28" t="s">
        <v>26</v>
      </c>
      <c r="G83" s="27">
        <v>570000</v>
      </c>
      <c r="H83" s="26">
        <v>20</v>
      </c>
      <c r="I83" s="27">
        <f t="shared" si="0"/>
        <v>11400000</v>
      </c>
      <c r="J83" s="26">
        <v>20</v>
      </c>
      <c r="K83" s="27">
        <f t="shared" si="1"/>
        <v>11400000</v>
      </c>
      <c r="L83" s="26"/>
    </row>
    <row r="84" spans="1:12">
      <c r="A84" s="22">
        <v>62</v>
      </c>
      <c r="B84" s="29" t="s">
        <v>41</v>
      </c>
      <c r="C84" s="28" t="s">
        <v>103</v>
      </c>
      <c r="D84" s="25">
        <v>2008</v>
      </c>
      <c r="E84" s="30" t="s">
        <v>63</v>
      </c>
      <c r="F84" s="28" t="s">
        <v>26</v>
      </c>
      <c r="G84" s="27">
        <v>570000</v>
      </c>
      <c r="H84" s="26">
        <v>17</v>
      </c>
      <c r="I84" s="27">
        <f t="shared" si="0"/>
        <v>9690000</v>
      </c>
      <c r="J84" s="26">
        <v>17</v>
      </c>
      <c r="K84" s="27">
        <f t="shared" si="1"/>
        <v>9690000</v>
      </c>
      <c r="L84" s="26"/>
    </row>
    <row r="85" spans="1:12">
      <c r="A85" s="22">
        <v>63</v>
      </c>
      <c r="B85" s="29" t="s">
        <v>41</v>
      </c>
      <c r="C85" s="28" t="s">
        <v>104</v>
      </c>
      <c r="D85" s="25">
        <v>2008</v>
      </c>
      <c r="E85" s="30" t="s">
        <v>63</v>
      </c>
      <c r="F85" s="28" t="s">
        <v>26</v>
      </c>
      <c r="G85" s="27">
        <v>480000</v>
      </c>
      <c r="H85" s="26">
        <v>15</v>
      </c>
      <c r="I85" s="27">
        <f t="shared" si="0"/>
        <v>7200000</v>
      </c>
      <c r="J85" s="26">
        <v>15</v>
      </c>
      <c r="K85" s="27">
        <f t="shared" si="1"/>
        <v>7200000</v>
      </c>
      <c r="L85" s="26"/>
    </row>
    <row r="86" spans="1:12">
      <c r="A86" s="22">
        <v>64</v>
      </c>
      <c r="B86" s="29" t="s">
        <v>105</v>
      </c>
      <c r="C86" s="28" t="s">
        <v>106</v>
      </c>
      <c r="D86" s="30">
        <v>2010</v>
      </c>
      <c r="E86" s="30" t="s">
        <v>63</v>
      </c>
      <c r="F86" s="28" t="s">
        <v>26</v>
      </c>
      <c r="G86" s="32">
        <v>630000</v>
      </c>
      <c r="H86" s="33">
        <v>8</v>
      </c>
      <c r="I86" s="27">
        <f t="shared" si="0"/>
        <v>5040000</v>
      </c>
      <c r="J86" s="33">
        <v>8</v>
      </c>
      <c r="K86" s="27">
        <f t="shared" si="1"/>
        <v>5040000</v>
      </c>
      <c r="L86" s="28"/>
    </row>
    <row r="87" spans="1:12">
      <c r="A87" s="22">
        <v>65</v>
      </c>
      <c r="B87" s="29" t="s">
        <v>107</v>
      </c>
      <c r="C87" s="28" t="s">
        <v>108</v>
      </c>
      <c r="D87" s="25">
        <v>2008</v>
      </c>
      <c r="E87" s="30" t="s">
        <v>63</v>
      </c>
      <c r="F87" s="28" t="s">
        <v>26</v>
      </c>
      <c r="G87" s="27">
        <v>155000</v>
      </c>
      <c r="H87" s="26">
        <v>1</v>
      </c>
      <c r="I87" s="27">
        <f t="shared" ref="I87:I122" si="2">G87*H87</f>
        <v>155000</v>
      </c>
      <c r="J87" s="26">
        <v>1</v>
      </c>
      <c r="K87" s="27">
        <f t="shared" ref="K87:K122" si="3">J87*G87</f>
        <v>155000</v>
      </c>
      <c r="L87" s="26"/>
    </row>
    <row r="88" spans="1:12">
      <c r="A88" s="22">
        <v>66</v>
      </c>
      <c r="B88" s="29" t="s">
        <v>61</v>
      </c>
      <c r="C88" s="28" t="s">
        <v>109</v>
      </c>
      <c r="D88" s="25">
        <v>2007</v>
      </c>
      <c r="E88" s="30" t="s">
        <v>63</v>
      </c>
      <c r="F88" s="28" t="s">
        <v>26</v>
      </c>
      <c r="G88" s="27">
        <v>178000</v>
      </c>
      <c r="H88" s="26">
        <v>23</v>
      </c>
      <c r="I88" s="27">
        <f t="shared" si="2"/>
        <v>4094000</v>
      </c>
      <c r="J88" s="26">
        <v>23</v>
      </c>
      <c r="K88" s="27">
        <f t="shared" si="3"/>
        <v>4094000</v>
      </c>
      <c r="L88" s="26"/>
    </row>
    <row r="89" spans="1:12">
      <c r="A89" s="22">
        <v>67</v>
      </c>
      <c r="B89" s="29" t="s">
        <v>61</v>
      </c>
      <c r="C89" s="28" t="s">
        <v>110</v>
      </c>
      <c r="D89" s="25">
        <v>2008</v>
      </c>
      <c r="E89" s="30" t="s">
        <v>63</v>
      </c>
      <c r="F89" s="28" t="s">
        <v>26</v>
      </c>
      <c r="G89" s="27">
        <v>155000</v>
      </c>
      <c r="H89" s="26">
        <v>2</v>
      </c>
      <c r="I89" s="27">
        <f t="shared" si="2"/>
        <v>310000</v>
      </c>
      <c r="J89" s="26">
        <v>2</v>
      </c>
      <c r="K89" s="27">
        <f t="shared" si="3"/>
        <v>310000</v>
      </c>
      <c r="L89" s="26"/>
    </row>
    <row r="90" spans="1:12">
      <c r="A90" s="22">
        <v>68</v>
      </c>
      <c r="B90" s="29" t="s">
        <v>105</v>
      </c>
      <c r="C90" s="28" t="s">
        <v>111</v>
      </c>
      <c r="D90" s="30">
        <v>2011</v>
      </c>
      <c r="E90" s="30" t="s">
        <v>63</v>
      </c>
      <c r="F90" s="28" t="s">
        <v>26</v>
      </c>
      <c r="G90" s="32">
        <v>780000</v>
      </c>
      <c r="H90" s="28">
        <v>12</v>
      </c>
      <c r="I90" s="27">
        <f t="shared" si="2"/>
        <v>9360000</v>
      </c>
      <c r="J90" s="28">
        <v>12</v>
      </c>
      <c r="K90" s="27">
        <f t="shared" si="3"/>
        <v>9360000</v>
      </c>
      <c r="L90" s="28"/>
    </row>
    <row r="91" spans="1:12" s="223" customFormat="1">
      <c r="A91" s="217">
        <v>69</v>
      </c>
      <c r="B91" s="225" t="s">
        <v>112</v>
      </c>
      <c r="C91" s="224">
        <v>5001177</v>
      </c>
      <c r="D91" s="220">
        <v>2005</v>
      </c>
      <c r="E91" s="226" t="s">
        <v>63</v>
      </c>
      <c r="F91" s="224" t="s">
        <v>26</v>
      </c>
      <c r="G91" s="222">
        <v>835000</v>
      </c>
      <c r="H91" s="221">
        <v>1</v>
      </c>
      <c r="I91" s="222">
        <f t="shared" si="2"/>
        <v>835000</v>
      </c>
      <c r="J91" s="221">
        <v>1</v>
      </c>
      <c r="K91" s="222">
        <f t="shared" si="3"/>
        <v>835000</v>
      </c>
      <c r="L91" s="220" t="s">
        <v>281</v>
      </c>
    </row>
    <row r="92" spans="1:12" s="223" customFormat="1">
      <c r="A92" s="217">
        <v>70</v>
      </c>
      <c r="B92" s="225" t="s">
        <v>113</v>
      </c>
      <c r="C92" s="224">
        <v>5001098</v>
      </c>
      <c r="D92" s="220">
        <v>2003</v>
      </c>
      <c r="E92" s="226" t="s">
        <v>63</v>
      </c>
      <c r="F92" s="224" t="s">
        <v>26</v>
      </c>
      <c r="G92" s="222">
        <v>2400000</v>
      </c>
      <c r="H92" s="221">
        <v>1</v>
      </c>
      <c r="I92" s="222">
        <f t="shared" si="2"/>
        <v>2400000</v>
      </c>
      <c r="J92" s="221">
        <v>1</v>
      </c>
      <c r="K92" s="222">
        <f t="shared" si="3"/>
        <v>2400000</v>
      </c>
      <c r="L92" s="220" t="s">
        <v>281</v>
      </c>
    </row>
    <row r="93" spans="1:12" s="223" customFormat="1">
      <c r="A93" s="217">
        <v>71</v>
      </c>
      <c r="B93" s="225" t="s">
        <v>27</v>
      </c>
      <c r="C93" s="224">
        <v>5000637</v>
      </c>
      <c r="D93" s="220"/>
      <c r="E93" s="226" t="s">
        <v>63</v>
      </c>
      <c r="F93" s="224" t="s">
        <v>26</v>
      </c>
      <c r="G93" s="222">
        <v>348700</v>
      </c>
      <c r="H93" s="221">
        <v>7</v>
      </c>
      <c r="I93" s="222">
        <f t="shared" si="2"/>
        <v>2440900</v>
      </c>
      <c r="J93" s="221">
        <v>7</v>
      </c>
      <c r="K93" s="222">
        <f t="shared" si="3"/>
        <v>2440900</v>
      </c>
      <c r="L93" s="220" t="s">
        <v>281</v>
      </c>
    </row>
    <row r="94" spans="1:12" s="223" customFormat="1">
      <c r="A94" s="217">
        <v>72</v>
      </c>
      <c r="B94" s="225" t="s">
        <v>114</v>
      </c>
      <c r="C94" s="224">
        <v>5001037</v>
      </c>
      <c r="D94" s="220">
        <v>2003</v>
      </c>
      <c r="E94" s="226" t="s">
        <v>63</v>
      </c>
      <c r="F94" s="224" t="s">
        <v>26</v>
      </c>
      <c r="G94" s="222">
        <v>650000</v>
      </c>
      <c r="H94" s="221">
        <v>1</v>
      </c>
      <c r="I94" s="222">
        <f t="shared" si="2"/>
        <v>650000</v>
      </c>
      <c r="J94" s="221">
        <v>1</v>
      </c>
      <c r="K94" s="222">
        <f t="shared" si="3"/>
        <v>650000</v>
      </c>
      <c r="L94" s="220" t="s">
        <v>281</v>
      </c>
    </row>
    <row r="95" spans="1:12">
      <c r="A95" s="22">
        <v>73</v>
      </c>
      <c r="B95" s="29" t="s">
        <v>29</v>
      </c>
      <c r="C95" s="28">
        <v>5001038</v>
      </c>
      <c r="D95" s="25">
        <v>2003</v>
      </c>
      <c r="E95" s="30" t="s">
        <v>63</v>
      </c>
      <c r="F95" s="28" t="s">
        <v>26</v>
      </c>
      <c r="G95" s="27">
        <v>1100000</v>
      </c>
      <c r="H95" s="26">
        <v>2</v>
      </c>
      <c r="I95" s="27">
        <f t="shared" si="2"/>
        <v>2200000</v>
      </c>
      <c r="J95" s="26">
        <v>2</v>
      </c>
      <c r="K95" s="27">
        <f t="shared" si="3"/>
        <v>2200000</v>
      </c>
      <c r="L95" s="26"/>
    </row>
    <row r="96" spans="1:12">
      <c r="A96" s="22">
        <v>74</v>
      </c>
      <c r="B96" s="29" t="s">
        <v>115</v>
      </c>
      <c r="C96" s="28">
        <v>5001223</v>
      </c>
      <c r="D96" s="25">
        <v>2006</v>
      </c>
      <c r="E96" s="30" t="s">
        <v>63</v>
      </c>
      <c r="F96" s="28" t="s">
        <v>26</v>
      </c>
      <c r="G96" s="27">
        <v>360000</v>
      </c>
      <c r="H96" s="26">
        <v>1</v>
      </c>
      <c r="I96" s="27">
        <f t="shared" si="2"/>
        <v>360000</v>
      </c>
      <c r="J96" s="26">
        <v>1</v>
      </c>
      <c r="K96" s="27">
        <f t="shared" si="3"/>
        <v>360000</v>
      </c>
      <c r="L96" s="26"/>
    </row>
    <row r="97" spans="1:12">
      <c r="A97" s="22">
        <v>75</v>
      </c>
      <c r="B97" s="29" t="s">
        <v>36</v>
      </c>
      <c r="C97" s="28">
        <v>5001529</v>
      </c>
      <c r="D97" s="25">
        <v>2007</v>
      </c>
      <c r="E97" s="30" t="s">
        <v>63</v>
      </c>
      <c r="F97" s="28" t="s">
        <v>26</v>
      </c>
      <c r="G97" s="27">
        <v>1500000</v>
      </c>
      <c r="H97" s="26">
        <v>2</v>
      </c>
      <c r="I97" s="27">
        <f t="shared" si="2"/>
        <v>3000000</v>
      </c>
      <c r="J97" s="26">
        <v>2</v>
      </c>
      <c r="K97" s="27">
        <f t="shared" si="3"/>
        <v>3000000</v>
      </c>
      <c r="L97" s="26"/>
    </row>
    <row r="98" spans="1:12">
      <c r="A98" s="22">
        <v>76</v>
      </c>
      <c r="B98" s="29" t="s">
        <v>116</v>
      </c>
      <c r="C98" s="28">
        <v>5001688</v>
      </c>
      <c r="D98" s="25">
        <v>2008</v>
      </c>
      <c r="E98" s="30" t="s">
        <v>63</v>
      </c>
      <c r="F98" s="28" t="s">
        <v>26</v>
      </c>
      <c r="G98" s="27">
        <v>2150000</v>
      </c>
      <c r="H98" s="26">
        <v>1</v>
      </c>
      <c r="I98" s="27">
        <f t="shared" si="2"/>
        <v>2150000</v>
      </c>
      <c r="J98" s="26">
        <v>1</v>
      </c>
      <c r="K98" s="27">
        <f t="shared" si="3"/>
        <v>2150000</v>
      </c>
      <c r="L98" s="26"/>
    </row>
    <row r="99" spans="1:12">
      <c r="A99" s="22">
        <v>77</v>
      </c>
      <c r="B99" s="29" t="s">
        <v>117</v>
      </c>
      <c r="C99" s="28" t="s">
        <v>118</v>
      </c>
      <c r="D99" s="25">
        <v>2008</v>
      </c>
      <c r="E99" s="30" t="s">
        <v>63</v>
      </c>
      <c r="F99" s="28" t="s">
        <v>26</v>
      </c>
      <c r="G99" s="27">
        <v>1950000</v>
      </c>
      <c r="H99" s="26">
        <v>2</v>
      </c>
      <c r="I99" s="27">
        <f t="shared" si="2"/>
        <v>3900000</v>
      </c>
      <c r="J99" s="26">
        <v>2</v>
      </c>
      <c r="K99" s="27">
        <f t="shared" si="3"/>
        <v>3900000</v>
      </c>
      <c r="L99" s="26"/>
    </row>
    <row r="100" spans="1:12">
      <c r="A100" s="22">
        <v>78</v>
      </c>
      <c r="B100" s="29" t="s">
        <v>119</v>
      </c>
      <c r="C100" s="28">
        <v>5001544</v>
      </c>
      <c r="D100" s="25">
        <v>2007</v>
      </c>
      <c r="E100" s="30" t="s">
        <v>63</v>
      </c>
      <c r="F100" s="28" t="s">
        <v>25</v>
      </c>
      <c r="G100" s="27">
        <v>3450000</v>
      </c>
      <c r="H100" s="26">
        <v>1</v>
      </c>
      <c r="I100" s="27">
        <f t="shared" si="2"/>
        <v>3450000</v>
      </c>
      <c r="J100" s="26">
        <v>1</v>
      </c>
      <c r="K100" s="27">
        <f t="shared" si="3"/>
        <v>3450000</v>
      </c>
      <c r="L100" s="26"/>
    </row>
    <row r="101" spans="1:12">
      <c r="A101" s="22">
        <v>79</v>
      </c>
      <c r="B101" s="29" t="s">
        <v>120</v>
      </c>
      <c r="C101" s="28" t="s">
        <v>121</v>
      </c>
      <c r="D101" s="25">
        <v>2007</v>
      </c>
      <c r="E101" s="30" t="s">
        <v>63</v>
      </c>
      <c r="F101" s="28" t="s">
        <v>26</v>
      </c>
      <c r="G101" s="27">
        <v>450000</v>
      </c>
      <c r="H101" s="26">
        <v>1</v>
      </c>
      <c r="I101" s="27">
        <f t="shared" si="2"/>
        <v>450000</v>
      </c>
      <c r="J101" s="26">
        <v>1</v>
      </c>
      <c r="K101" s="27">
        <f t="shared" si="3"/>
        <v>450000</v>
      </c>
      <c r="L101" s="26"/>
    </row>
    <row r="102" spans="1:12" s="223" customFormat="1">
      <c r="A102" s="217">
        <v>80</v>
      </c>
      <c r="B102" s="225" t="s">
        <v>27</v>
      </c>
      <c r="C102" s="224">
        <v>5000637</v>
      </c>
      <c r="D102" s="220"/>
      <c r="E102" s="226" t="s">
        <v>63</v>
      </c>
      <c r="F102" s="224" t="s">
        <v>26</v>
      </c>
      <c r="G102" s="222">
        <v>348700</v>
      </c>
      <c r="H102" s="221">
        <v>3</v>
      </c>
      <c r="I102" s="222">
        <f t="shared" si="2"/>
        <v>1046100</v>
      </c>
      <c r="J102" s="221">
        <v>3</v>
      </c>
      <c r="K102" s="222">
        <f t="shared" si="3"/>
        <v>1046100</v>
      </c>
      <c r="L102" s="220" t="s">
        <v>281</v>
      </c>
    </row>
    <row r="103" spans="1:12" s="223" customFormat="1">
      <c r="A103" s="217">
        <v>81</v>
      </c>
      <c r="B103" s="225" t="s">
        <v>29</v>
      </c>
      <c r="C103" s="224">
        <v>5000687</v>
      </c>
      <c r="D103" s="220">
        <v>1999</v>
      </c>
      <c r="E103" s="226" t="s">
        <v>63</v>
      </c>
      <c r="F103" s="224" t="s">
        <v>26</v>
      </c>
      <c r="G103" s="222">
        <v>900000</v>
      </c>
      <c r="H103" s="221">
        <v>1</v>
      </c>
      <c r="I103" s="222">
        <f t="shared" si="2"/>
        <v>900000</v>
      </c>
      <c r="J103" s="221">
        <v>1</v>
      </c>
      <c r="K103" s="222">
        <f t="shared" si="3"/>
        <v>900000</v>
      </c>
      <c r="L103" s="220" t="s">
        <v>281</v>
      </c>
    </row>
    <row r="104" spans="1:12" s="223" customFormat="1">
      <c r="A104" s="217">
        <v>82</v>
      </c>
      <c r="B104" s="225" t="s">
        <v>91</v>
      </c>
      <c r="C104" s="224">
        <v>5001152</v>
      </c>
      <c r="D104" s="220">
        <v>2005</v>
      </c>
      <c r="E104" s="226" t="s">
        <v>63</v>
      </c>
      <c r="F104" s="224" t="s">
        <v>26</v>
      </c>
      <c r="G104" s="222">
        <v>1700000</v>
      </c>
      <c r="H104" s="221">
        <v>1</v>
      </c>
      <c r="I104" s="222">
        <f t="shared" si="2"/>
        <v>1700000</v>
      </c>
      <c r="J104" s="221">
        <v>1</v>
      </c>
      <c r="K104" s="222">
        <f t="shared" si="3"/>
        <v>1700000</v>
      </c>
      <c r="L104" s="220" t="s">
        <v>281</v>
      </c>
    </row>
    <row r="105" spans="1:12">
      <c r="A105" s="22">
        <v>83</v>
      </c>
      <c r="B105" s="29" t="s">
        <v>90</v>
      </c>
      <c r="C105" s="28">
        <v>5001190</v>
      </c>
      <c r="D105" s="25">
        <v>2005</v>
      </c>
      <c r="E105" s="30" t="s">
        <v>63</v>
      </c>
      <c r="F105" s="28" t="s">
        <v>26</v>
      </c>
      <c r="G105" s="27">
        <v>368000</v>
      </c>
      <c r="H105" s="26">
        <v>1</v>
      </c>
      <c r="I105" s="27">
        <f t="shared" si="2"/>
        <v>368000</v>
      </c>
      <c r="J105" s="26">
        <v>1</v>
      </c>
      <c r="K105" s="27">
        <f t="shared" si="3"/>
        <v>368000</v>
      </c>
      <c r="L105" s="26"/>
    </row>
    <row r="106" spans="1:12">
      <c r="A106" s="22">
        <v>84</v>
      </c>
      <c r="B106" s="29" t="s">
        <v>122</v>
      </c>
      <c r="C106" s="28">
        <v>5001353</v>
      </c>
      <c r="D106" s="25">
        <v>2006</v>
      </c>
      <c r="E106" s="30" t="s">
        <v>63</v>
      </c>
      <c r="F106" s="28" t="s">
        <v>26</v>
      </c>
      <c r="G106" s="27">
        <v>2495000</v>
      </c>
      <c r="H106" s="26">
        <v>1</v>
      </c>
      <c r="I106" s="27">
        <f t="shared" si="2"/>
        <v>2495000</v>
      </c>
      <c r="J106" s="26">
        <v>1</v>
      </c>
      <c r="K106" s="27">
        <f t="shared" si="3"/>
        <v>2495000</v>
      </c>
      <c r="L106" s="26"/>
    </row>
    <row r="107" spans="1:12">
      <c r="A107" s="22">
        <v>85</v>
      </c>
      <c r="B107" s="29" t="s">
        <v>123</v>
      </c>
      <c r="C107" s="28">
        <v>5001386</v>
      </c>
      <c r="D107" s="25">
        <v>2006</v>
      </c>
      <c r="E107" s="30" t="s">
        <v>63</v>
      </c>
      <c r="F107" s="28" t="s">
        <v>26</v>
      </c>
      <c r="G107" s="27">
        <v>957000</v>
      </c>
      <c r="H107" s="26">
        <v>1</v>
      </c>
      <c r="I107" s="27">
        <f t="shared" si="2"/>
        <v>957000</v>
      </c>
      <c r="J107" s="26">
        <v>1</v>
      </c>
      <c r="K107" s="27">
        <f t="shared" si="3"/>
        <v>957000</v>
      </c>
      <c r="L107" s="26"/>
    </row>
    <row r="108" spans="1:12" s="223" customFormat="1">
      <c r="A108" s="217">
        <v>86</v>
      </c>
      <c r="B108" s="225" t="s">
        <v>124</v>
      </c>
      <c r="C108" s="219" t="s">
        <v>125</v>
      </c>
      <c r="D108" s="220">
        <v>1995</v>
      </c>
      <c r="E108" s="226" t="s">
        <v>63</v>
      </c>
      <c r="F108" s="224" t="s">
        <v>25</v>
      </c>
      <c r="G108" s="222">
        <v>4100000</v>
      </c>
      <c r="H108" s="221">
        <v>1</v>
      </c>
      <c r="I108" s="222">
        <f t="shared" si="2"/>
        <v>4100000</v>
      </c>
      <c r="J108" s="221">
        <v>1</v>
      </c>
      <c r="K108" s="222">
        <f t="shared" si="3"/>
        <v>4100000</v>
      </c>
      <c r="L108" s="220" t="s">
        <v>281</v>
      </c>
    </row>
    <row r="109" spans="1:12" s="223" customFormat="1">
      <c r="A109" s="217">
        <v>87</v>
      </c>
      <c r="B109" s="225" t="s">
        <v>126</v>
      </c>
      <c r="C109" s="219" t="s">
        <v>127</v>
      </c>
      <c r="D109" s="220"/>
      <c r="E109" s="226" t="s">
        <v>63</v>
      </c>
      <c r="F109" s="224" t="s">
        <v>26</v>
      </c>
      <c r="G109" s="222">
        <v>500000</v>
      </c>
      <c r="H109" s="221">
        <v>1</v>
      </c>
      <c r="I109" s="222">
        <f t="shared" si="2"/>
        <v>500000</v>
      </c>
      <c r="J109" s="221">
        <v>1</v>
      </c>
      <c r="K109" s="222">
        <f t="shared" si="3"/>
        <v>500000</v>
      </c>
      <c r="L109" s="220" t="s">
        <v>281</v>
      </c>
    </row>
    <row r="110" spans="1:12" s="223" customFormat="1">
      <c r="A110" s="217">
        <v>88</v>
      </c>
      <c r="B110" s="225" t="s">
        <v>128</v>
      </c>
      <c r="C110" s="224">
        <v>5000798</v>
      </c>
      <c r="D110" s="220">
        <v>2000</v>
      </c>
      <c r="E110" s="226" t="s">
        <v>63</v>
      </c>
      <c r="F110" s="224" t="s">
        <v>26</v>
      </c>
      <c r="G110" s="222">
        <v>814000</v>
      </c>
      <c r="H110" s="221">
        <v>1</v>
      </c>
      <c r="I110" s="222">
        <f t="shared" si="2"/>
        <v>814000</v>
      </c>
      <c r="J110" s="221">
        <v>1</v>
      </c>
      <c r="K110" s="222">
        <f t="shared" si="3"/>
        <v>814000</v>
      </c>
      <c r="L110" s="220" t="s">
        <v>281</v>
      </c>
    </row>
    <row r="111" spans="1:12" s="223" customFormat="1">
      <c r="A111" s="217">
        <v>89</v>
      </c>
      <c r="B111" s="225" t="s">
        <v>60</v>
      </c>
      <c r="C111" s="224">
        <v>5000983</v>
      </c>
      <c r="D111" s="220">
        <v>2002</v>
      </c>
      <c r="E111" s="226" t="s">
        <v>63</v>
      </c>
      <c r="F111" s="224" t="s">
        <v>26</v>
      </c>
      <c r="G111" s="222">
        <v>1050000</v>
      </c>
      <c r="H111" s="221">
        <v>1</v>
      </c>
      <c r="I111" s="222">
        <f t="shared" si="2"/>
        <v>1050000</v>
      </c>
      <c r="J111" s="221">
        <v>1</v>
      </c>
      <c r="K111" s="222">
        <f t="shared" si="3"/>
        <v>1050000</v>
      </c>
      <c r="L111" s="220" t="s">
        <v>281</v>
      </c>
    </row>
    <row r="112" spans="1:12">
      <c r="A112" s="22">
        <v>90</v>
      </c>
      <c r="B112" s="29" t="s">
        <v>129</v>
      </c>
      <c r="C112" s="28">
        <v>5001242</v>
      </c>
      <c r="D112" s="25">
        <v>2006</v>
      </c>
      <c r="E112" s="30" t="s">
        <v>63</v>
      </c>
      <c r="F112" s="28" t="s">
        <v>26</v>
      </c>
      <c r="G112" s="27">
        <v>2250000</v>
      </c>
      <c r="H112" s="26">
        <v>1</v>
      </c>
      <c r="I112" s="27">
        <f t="shared" si="2"/>
        <v>2250000</v>
      </c>
      <c r="J112" s="26">
        <v>1</v>
      </c>
      <c r="K112" s="27">
        <f t="shared" si="3"/>
        <v>2250000</v>
      </c>
      <c r="L112" s="26"/>
    </row>
    <row r="113" spans="1:12">
      <c r="A113" s="22">
        <v>91</v>
      </c>
      <c r="B113" s="29" t="s">
        <v>122</v>
      </c>
      <c r="C113" s="28">
        <v>5001353</v>
      </c>
      <c r="D113" s="25">
        <v>2006</v>
      </c>
      <c r="E113" s="30" t="s">
        <v>63</v>
      </c>
      <c r="F113" s="28" t="s">
        <v>26</v>
      </c>
      <c r="G113" s="27">
        <v>2495000</v>
      </c>
      <c r="H113" s="26">
        <v>1</v>
      </c>
      <c r="I113" s="27">
        <f t="shared" si="2"/>
        <v>2495000</v>
      </c>
      <c r="J113" s="26">
        <v>1</v>
      </c>
      <c r="K113" s="27">
        <f t="shared" si="3"/>
        <v>2495000</v>
      </c>
      <c r="L113" s="26"/>
    </row>
    <row r="114" spans="1:12">
      <c r="A114" s="22">
        <v>92</v>
      </c>
      <c r="B114" s="29" t="s">
        <v>123</v>
      </c>
      <c r="C114" s="28">
        <v>5001386</v>
      </c>
      <c r="D114" s="25">
        <v>2006</v>
      </c>
      <c r="E114" s="30" t="s">
        <v>63</v>
      </c>
      <c r="F114" s="28" t="s">
        <v>26</v>
      </c>
      <c r="G114" s="27">
        <v>957000</v>
      </c>
      <c r="H114" s="26">
        <v>1</v>
      </c>
      <c r="I114" s="27">
        <f t="shared" si="2"/>
        <v>957000</v>
      </c>
      <c r="J114" s="26">
        <v>1</v>
      </c>
      <c r="K114" s="27">
        <f t="shared" si="3"/>
        <v>957000</v>
      </c>
      <c r="L114" s="26"/>
    </row>
    <row r="115" spans="1:12">
      <c r="A115" s="22">
        <v>93</v>
      </c>
      <c r="B115" s="36" t="s">
        <v>105</v>
      </c>
      <c r="C115" s="28" t="s">
        <v>130</v>
      </c>
      <c r="D115" s="30">
        <v>2010</v>
      </c>
      <c r="E115" s="30" t="s">
        <v>63</v>
      </c>
      <c r="F115" s="33" t="s">
        <v>26</v>
      </c>
      <c r="G115" s="32">
        <v>670000</v>
      </c>
      <c r="H115" s="33">
        <v>6</v>
      </c>
      <c r="I115" s="27">
        <f t="shared" si="2"/>
        <v>4020000</v>
      </c>
      <c r="J115" s="33">
        <v>6</v>
      </c>
      <c r="K115" s="27">
        <f t="shared" si="3"/>
        <v>4020000</v>
      </c>
      <c r="L115" s="28"/>
    </row>
    <row r="116" spans="1:12">
      <c r="A116" s="22">
        <v>94</v>
      </c>
      <c r="B116" s="29" t="s">
        <v>131</v>
      </c>
      <c r="C116" s="28" t="s">
        <v>132</v>
      </c>
      <c r="D116" s="30">
        <v>2012</v>
      </c>
      <c r="E116" s="30" t="s">
        <v>63</v>
      </c>
      <c r="F116" s="28" t="s">
        <v>26</v>
      </c>
      <c r="G116" s="32">
        <v>3100000</v>
      </c>
      <c r="H116" s="28">
        <f>5-2</f>
        <v>3</v>
      </c>
      <c r="I116" s="27">
        <f t="shared" si="2"/>
        <v>9300000</v>
      </c>
      <c r="J116" s="28">
        <v>3</v>
      </c>
      <c r="K116" s="27">
        <f t="shared" si="3"/>
        <v>9300000</v>
      </c>
      <c r="L116" s="37"/>
    </row>
    <row r="117" spans="1:12" s="223" customFormat="1">
      <c r="A117" s="217">
        <v>95</v>
      </c>
      <c r="B117" s="218" t="s">
        <v>61</v>
      </c>
      <c r="C117" s="224">
        <v>5000674</v>
      </c>
      <c r="D117" s="220">
        <v>1999</v>
      </c>
      <c r="E117" s="226" t="s">
        <v>63</v>
      </c>
      <c r="F117" s="221" t="s">
        <v>26</v>
      </c>
      <c r="G117" s="222">
        <v>148000</v>
      </c>
      <c r="H117" s="221">
        <v>2</v>
      </c>
      <c r="I117" s="222">
        <f t="shared" si="2"/>
        <v>296000</v>
      </c>
      <c r="J117" s="221">
        <v>2</v>
      </c>
      <c r="K117" s="222">
        <f t="shared" si="3"/>
        <v>296000</v>
      </c>
      <c r="L117" s="220" t="s">
        <v>281</v>
      </c>
    </row>
    <row r="118" spans="1:12">
      <c r="A118" s="22">
        <v>96</v>
      </c>
      <c r="B118" s="23" t="s">
        <v>76</v>
      </c>
      <c r="C118" s="28">
        <v>5001836</v>
      </c>
      <c r="D118" s="25">
        <v>2009</v>
      </c>
      <c r="E118" s="30" t="s">
        <v>63</v>
      </c>
      <c r="F118" s="26" t="s">
        <v>26</v>
      </c>
      <c r="G118" s="27">
        <v>3850000</v>
      </c>
      <c r="H118" s="26">
        <v>2</v>
      </c>
      <c r="I118" s="27">
        <f t="shared" si="2"/>
        <v>7700000</v>
      </c>
      <c r="J118" s="26">
        <v>2</v>
      </c>
      <c r="K118" s="27">
        <f t="shared" si="3"/>
        <v>7700000</v>
      </c>
      <c r="L118" s="26"/>
    </row>
    <row r="119" spans="1:12">
      <c r="A119" s="22">
        <v>97</v>
      </c>
      <c r="B119" s="29" t="s">
        <v>105</v>
      </c>
      <c r="C119" s="28" t="s">
        <v>133</v>
      </c>
      <c r="D119" s="30">
        <v>2013</v>
      </c>
      <c r="E119" s="30" t="s">
        <v>63</v>
      </c>
      <c r="F119" s="28" t="s">
        <v>26</v>
      </c>
      <c r="G119" s="32">
        <v>890000</v>
      </c>
      <c r="H119" s="28">
        <v>10</v>
      </c>
      <c r="I119" s="27">
        <f t="shared" si="2"/>
        <v>8900000</v>
      </c>
      <c r="J119" s="28">
        <v>10</v>
      </c>
      <c r="K119" s="27">
        <f t="shared" si="3"/>
        <v>8900000</v>
      </c>
      <c r="L119" s="28"/>
    </row>
    <row r="120" spans="1:12">
      <c r="A120" s="22">
        <v>98</v>
      </c>
      <c r="B120" s="29" t="s">
        <v>61</v>
      </c>
      <c r="C120" s="28" t="s">
        <v>134</v>
      </c>
      <c r="D120" s="30">
        <v>2013</v>
      </c>
      <c r="E120" s="30" t="s">
        <v>63</v>
      </c>
      <c r="F120" s="28" t="s">
        <v>26</v>
      </c>
      <c r="G120" s="32">
        <v>450000</v>
      </c>
      <c r="H120" s="28">
        <f>10-1</f>
        <v>9</v>
      </c>
      <c r="I120" s="27">
        <f t="shared" si="2"/>
        <v>4050000</v>
      </c>
      <c r="J120" s="28">
        <v>9</v>
      </c>
      <c r="K120" s="27">
        <f t="shared" si="3"/>
        <v>4050000</v>
      </c>
      <c r="L120" s="37"/>
    </row>
    <row r="121" spans="1:12">
      <c r="A121" s="22">
        <v>99</v>
      </c>
      <c r="B121" s="29" t="s">
        <v>42</v>
      </c>
      <c r="C121" s="28" t="s">
        <v>43</v>
      </c>
      <c r="D121" s="30">
        <v>2013</v>
      </c>
      <c r="E121" s="30" t="s">
        <v>63</v>
      </c>
      <c r="F121" s="28" t="s">
        <v>26</v>
      </c>
      <c r="G121" s="32">
        <v>350000</v>
      </c>
      <c r="H121" s="28">
        <v>2</v>
      </c>
      <c r="I121" s="27">
        <f t="shared" si="2"/>
        <v>700000</v>
      </c>
      <c r="J121" s="28">
        <v>2</v>
      </c>
      <c r="K121" s="27">
        <f t="shared" si="3"/>
        <v>700000</v>
      </c>
      <c r="L121" s="37"/>
    </row>
    <row r="122" spans="1:12">
      <c r="A122" s="22">
        <v>100</v>
      </c>
      <c r="B122" s="29" t="s">
        <v>135</v>
      </c>
      <c r="C122" s="28" t="s">
        <v>136</v>
      </c>
      <c r="D122" s="30">
        <v>2013</v>
      </c>
      <c r="E122" s="30" t="s">
        <v>63</v>
      </c>
      <c r="F122" s="28" t="s">
        <v>26</v>
      </c>
      <c r="G122" s="32">
        <v>4300000</v>
      </c>
      <c r="H122" s="28">
        <v>1</v>
      </c>
      <c r="I122" s="27">
        <f t="shared" si="2"/>
        <v>4300000</v>
      </c>
      <c r="J122" s="28">
        <v>1</v>
      </c>
      <c r="K122" s="27">
        <f t="shared" si="3"/>
        <v>4300000</v>
      </c>
      <c r="L122" s="28"/>
    </row>
    <row r="123" spans="1:12">
      <c r="A123" s="22">
        <v>101</v>
      </c>
      <c r="B123" s="29" t="s">
        <v>105</v>
      </c>
      <c r="C123" s="28" t="s">
        <v>137</v>
      </c>
      <c r="D123" s="30">
        <v>2014</v>
      </c>
      <c r="E123" s="30" t="s">
        <v>63</v>
      </c>
      <c r="F123" s="28" t="s">
        <v>138</v>
      </c>
      <c r="G123" s="32">
        <v>890000</v>
      </c>
      <c r="H123" s="28">
        <v>11</v>
      </c>
      <c r="I123" s="27">
        <f>G123*H123</f>
        <v>9790000</v>
      </c>
      <c r="J123" s="28">
        <v>11</v>
      </c>
      <c r="K123" s="27">
        <f>J123*G123</f>
        <v>9790000</v>
      </c>
      <c r="L123" s="28"/>
    </row>
    <row r="124" spans="1:12">
      <c r="A124" s="22">
        <v>102</v>
      </c>
      <c r="B124" s="29" t="s">
        <v>139</v>
      </c>
      <c r="C124" s="28" t="s">
        <v>140</v>
      </c>
      <c r="D124" s="30">
        <v>2014</v>
      </c>
      <c r="E124" s="30" t="s">
        <v>63</v>
      </c>
      <c r="F124" s="28" t="s">
        <v>26</v>
      </c>
      <c r="G124" s="32">
        <v>2800000</v>
      </c>
      <c r="H124" s="28">
        <v>2</v>
      </c>
      <c r="I124" s="27">
        <f>G124*H124</f>
        <v>5600000</v>
      </c>
      <c r="J124" s="28">
        <v>2</v>
      </c>
      <c r="K124" s="27">
        <f>J124*G124</f>
        <v>5600000</v>
      </c>
      <c r="L124" s="28"/>
    </row>
    <row r="125" spans="1:12" s="223" customFormat="1">
      <c r="A125" s="217">
        <v>103</v>
      </c>
      <c r="B125" s="225" t="s">
        <v>171</v>
      </c>
      <c r="C125" s="229" t="s">
        <v>172</v>
      </c>
      <c r="D125" s="230">
        <v>2014</v>
      </c>
      <c r="E125" s="226"/>
      <c r="F125" s="224" t="s">
        <v>26</v>
      </c>
      <c r="G125" s="231">
        <v>4200000</v>
      </c>
      <c r="H125" s="224">
        <v>1</v>
      </c>
      <c r="I125" s="222">
        <f t="shared" ref="I125:I129" si="4">G125*H125</f>
        <v>4200000</v>
      </c>
      <c r="J125" s="224">
        <v>1</v>
      </c>
      <c r="K125" s="222">
        <f t="shared" ref="K125:K156" si="5">J125*G125</f>
        <v>4200000</v>
      </c>
      <c r="L125" s="232" t="s">
        <v>173</v>
      </c>
    </row>
    <row r="126" spans="1:12" s="111" customFormat="1">
      <c r="A126" s="22">
        <v>104</v>
      </c>
      <c r="B126" s="29" t="s">
        <v>174</v>
      </c>
      <c r="C126" s="28" t="s">
        <v>175</v>
      </c>
      <c r="D126" s="110">
        <v>2014</v>
      </c>
      <c r="E126" s="30"/>
      <c r="F126" s="28" t="s">
        <v>26</v>
      </c>
      <c r="G126" s="32">
        <v>4000000</v>
      </c>
      <c r="H126" s="28">
        <v>1</v>
      </c>
      <c r="I126" s="27">
        <f t="shared" si="4"/>
        <v>4000000</v>
      </c>
      <c r="J126" s="28">
        <v>1</v>
      </c>
      <c r="K126" s="27">
        <f t="shared" si="5"/>
        <v>4000000</v>
      </c>
      <c r="L126" s="37"/>
    </row>
    <row r="127" spans="1:12" s="111" customFormat="1">
      <c r="A127" s="22">
        <v>105</v>
      </c>
      <c r="B127" s="29" t="s">
        <v>176</v>
      </c>
      <c r="C127" s="28" t="s">
        <v>177</v>
      </c>
      <c r="D127" s="30">
        <v>2014</v>
      </c>
      <c r="E127" s="30"/>
      <c r="F127" s="28" t="s">
        <v>26</v>
      </c>
      <c r="G127" s="32">
        <v>900000</v>
      </c>
      <c r="H127" s="28">
        <v>5</v>
      </c>
      <c r="I127" s="27">
        <f t="shared" si="4"/>
        <v>4500000</v>
      </c>
      <c r="J127" s="28">
        <v>5</v>
      </c>
      <c r="K127" s="27">
        <f t="shared" si="5"/>
        <v>4500000</v>
      </c>
      <c r="L127" s="37"/>
    </row>
    <row r="128" spans="1:12" s="223" customFormat="1">
      <c r="A128" s="217">
        <v>106</v>
      </c>
      <c r="B128" s="233" t="s">
        <v>212</v>
      </c>
      <c r="C128" s="224">
        <v>5001071</v>
      </c>
      <c r="D128" s="220">
        <v>2003</v>
      </c>
      <c r="E128" s="226"/>
      <c r="F128" s="224" t="s">
        <v>26</v>
      </c>
      <c r="G128" s="234">
        <v>1475000</v>
      </c>
      <c r="H128" s="224">
        <v>2</v>
      </c>
      <c r="I128" s="222">
        <f t="shared" si="4"/>
        <v>2950000</v>
      </c>
      <c r="J128" s="224">
        <v>2</v>
      </c>
      <c r="K128" s="222">
        <f t="shared" si="5"/>
        <v>2950000</v>
      </c>
      <c r="L128" s="220" t="s">
        <v>281</v>
      </c>
    </row>
    <row r="129" spans="1:13" s="223" customFormat="1">
      <c r="A129" s="217">
        <v>107</v>
      </c>
      <c r="B129" s="218" t="s">
        <v>213</v>
      </c>
      <c r="C129" s="224">
        <v>5000704</v>
      </c>
      <c r="D129" s="220">
        <v>2000</v>
      </c>
      <c r="E129" s="226"/>
      <c r="F129" s="224" t="s">
        <v>26</v>
      </c>
      <c r="G129" s="222">
        <v>525000</v>
      </c>
      <c r="H129" s="224">
        <v>1</v>
      </c>
      <c r="I129" s="222">
        <f t="shared" si="4"/>
        <v>525000</v>
      </c>
      <c r="J129" s="224">
        <v>1</v>
      </c>
      <c r="K129" s="222">
        <f t="shared" si="5"/>
        <v>525000</v>
      </c>
      <c r="L129" s="220" t="s">
        <v>281</v>
      </c>
    </row>
    <row r="130" spans="1:13" s="223" customFormat="1">
      <c r="A130" s="217">
        <v>108</v>
      </c>
      <c r="B130" s="225" t="s">
        <v>128</v>
      </c>
      <c r="C130" s="227" t="s">
        <v>214</v>
      </c>
      <c r="D130" s="226">
        <v>2010</v>
      </c>
      <c r="E130" s="226"/>
      <c r="F130" s="224" t="s">
        <v>26</v>
      </c>
      <c r="G130" s="231">
        <v>500000</v>
      </c>
      <c r="H130" s="224">
        <v>1</v>
      </c>
      <c r="I130" s="222">
        <f>G130*H130</f>
        <v>500000</v>
      </c>
      <c r="J130" s="224">
        <v>1</v>
      </c>
      <c r="K130" s="222">
        <f t="shared" si="5"/>
        <v>500000</v>
      </c>
      <c r="L130" s="232"/>
      <c r="M130" s="220" t="s">
        <v>281</v>
      </c>
    </row>
    <row r="131" spans="1:13" s="223" customFormat="1">
      <c r="A131" s="217">
        <v>109</v>
      </c>
      <c r="B131" s="228" t="s">
        <v>30</v>
      </c>
      <c r="C131" s="224">
        <v>5001004</v>
      </c>
      <c r="D131" s="226">
        <v>2002</v>
      </c>
      <c r="E131" s="226" t="s">
        <v>215</v>
      </c>
      <c r="F131" s="224" t="s">
        <v>25</v>
      </c>
      <c r="G131" s="231">
        <v>462000</v>
      </c>
      <c r="H131" s="224">
        <v>75</v>
      </c>
      <c r="I131" s="231">
        <f t="shared" ref="I131:I156" si="6">G131*H131</f>
        <v>34650000</v>
      </c>
      <c r="J131" s="224">
        <v>75</v>
      </c>
      <c r="K131" s="231">
        <f t="shared" si="5"/>
        <v>34650000</v>
      </c>
      <c r="L131" s="161" t="s">
        <v>222</v>
      </c>
      <c r="M131" s="220" t="s">
        <v>281</v>
      </c>
    </row>
    <row r="132" spans="1:13" s="223" customFormat="1">
      <c r="A132" s="217">
        <v>110</v>
      </c>
      <c r="B132" s="228" t="s">
        <v>30</v>
      </c>
      <c r="C132" s="224">
        <v>5001004</v>
      </c>
      <c r="D132" s="226">
        <v>2002</v>
      </c>
      <c r="E132" s="226" t="s">
        <v>215</v>
      </c>
      <c r="F132" s="224" t="s">
        <v>25</v>
      </c>
      <c r="G132" s="231">
        <v>462000</v>
      </c>
      <c r="H132" s="224">
        <v>142</v>
      </c>
      <c r="I132" s="231">
        <f t="shared" si="6"/>
        <v>65604000</v>
      </c>
      <c r="J132" s="224">
        <v>142</v>
      </c>
      <c r="K132" s="231">
        <f t="shared" si="5"/>
        <v>65604000</v>
      </c>
      <c r="L132" s="162"/>
      <c r="M132" s="220" t="s">
        <v>281</v>
      </c>
    </row>
    <row r="133" spans="1:13" s="223" customFormat="1">
      <c r="A133" s="217">
        <v>111</v>
      </c>
      <c r="B133" s="228" t="s">
        <v>31</v>
      </c>
      <c r="C133" s="224">
        <v>5001052</v>
      </c>
      <c r="D133" s="226">
        <v>2003</v>
      </c>
      <c r="E133" s="226" t="s">
        <v>215</v>
      </c>
      <c r="F133" s="224" t="s">
        <v>26</v>
      </c>
      <c r="G133" s="231">
        <v>352000</v>
      </c>
      <c r="H133" s="224">
        <v>25</v>
      </c>
      <c r="I133" s="231">
        <f t="shared" si="6"/>
        <v>8800000</v>
      </c>
      <c r="J133" s="224">
        <v>25</v>
      </c>
      <c r="K133" s="231">
        <f t="shared" si="5"/>
        <v>8800000</v>
      </c>
      <c r="L133" s="162"/>
      <c r="M133" s="220" t="s">
        <v>281</v>
      </c>
    </row>
    <row r="134" spans="1:13" s="223" customFormat="1">
      <c r="A134" s="217">
        <v>112</v>
      </c>
      <c r="B134" s="228" t="s">
        <v>31</v>
      </c>
      <c r="C134" s="224">
        <v>5001052</v>
      </c>
      <c r="D134" s="226">
        <v>2003</v>
      </c>
      <c r="E134" s="226" t="s">
        <v>215</v>
      </c>
      <c r="F134" s="224" t="s">
        <v>26</v>
      </c>
      <c r="G134" s="231">
        <v>352000</v>
      </c>
      <c r="H134" s="224">
        <v>30</v>
      </c>
      <c r="I134" s="231">
        <f t="shared" si="6"/>
        <v>10560000</v>
      </c>
      <c r="J134" s="224">
        <v>30</v>
      </c>
      <c r="K134" s="231">
        <f t="shared" si="5"/>
        <v>10560000</v>
      </c>
      <c r="L134" s="162"/>
      <c r="M134" s="220" t="s">
        <v>281</v>
      </c>
    </row>
    <row r="135" spans="1:13" s="223" customFormat="1">
      <c r="A135" s="217">
        <v>113</v>
      </c>
      <c r="B135" s="228" t="s">
        <v>216</v>
      </c>
      <c r="C135" s="224">
        <v>5001156</v>
      </c>
      <c r="D135" s="226">
        <v>2005</v>
      </c>
      <c r="E135" s="226" t="s">
        <v>215</v>
      </c>
      <c r="F135" s="224" t="s">
        <v>26</v>
      </c>
      <c r="G135" s="231">
        <v>70000</v>
      </c>
      <c r="H135" s="224">
        <v>233</v>
      </c>
      <c r="I135" s="231">
        <f t="shared" si="6"/>
        <v>16310000</v>
      </c>
      <c r="J135" s="224">
        <v>233</v>
      </c>
      <c r="K135" s="231">
        <f t="shared" si="5"/>
        <v>16310000</v>
      </c>
      <c r="L135" s="162"/>
      <c r="M135" s="220" t="s">
        <v>281</v>
      </c>
    </row>
    <row r="136" spans="1:13">
      <c r="A136" s="22">
        <v>114</v>
      </c>
      <c r="B136" s="115" t="s">
        <v>217</v>
      </c>
      <c r="C136" s="7">
        <v>5001480</v>
      </c>
      <c r="D136" s="104">
        <v>2007</v>
      </c>
      <c r="E136" s="104" t="s">
        <v>215</v>
      </c>
      <c r="F136" s="7" t="s">
        <v>25</v>
      </c>
      <c r="G136" s="114">
        <v>550000</v>
      </c>
      <c r="H136" s="7">
        <v>15</v>
      </c>
      <c r="I136" s="114">
        <f t="shared" si="6"/>
        <v>8250000</v>
      </c>
      <c r="J136" s="7">
        <v>15</v>
      </c>
      <c r="K136" s="114">
        <f t="shared" si="5"/>
        <v>8250000</v>
      </c>
      <c r="L136" s="162"/>
    </row>
    <row r="137" spans="1:13">
      <c r="A137" s="22">
        <v>115</v>
      </c>
      <c r="B137" s="115" t="s">
        <v>218</v>
      </c>
      <c r="C137" s="7">
        <v>5001481</v>
      </c>
      <c r="D137" s="104">
        <v>2007</v>
      </c>
      <c r="E137" s="104" t="s">
        <v>215</v>
      </c>
      <c r="F137" s="7" t="s">
        <v>25</v>
      </c>
      <c r="G137" s="114">
        <v>550000</v>
      </c>
      <c r="H137" s="7">
        <v>50</v>
      </c>
      <c r="I137" s="114">
        <f t="shared" si="6"/>
        <v>27500000</v>
      </c>
      <c r="J137" s="7">
        <v>50</v>
      </c>
      <c r="K137" s="114">
        <f t="shared" si="5"/>
        <v>27500000</v>
      </c>
      <c r="L137" s="162"/>
    </row>
    <row r="138" spans="1:13">
      <c r="A138" s="22">
        <v>116</v>
      </c>
      <c r="B138" s="115" t="s">
        <v>219</v>
      </c>
      <c r="C138" s="7">
        <v>5001538</v>
      </c>
      <c r="D138" s="104">
        <v>2007</v>
      </c>
      <c r="E138" s="104" t="s">
        <v>215</v>
      </c>
      <c r="F138" s="7" t="s">
        <v>26</v>
      </c>
      <c r="G138" s="114">
        <v>550000</v>
      </c>
      <c r="H138" s="7">
        <v>30</v>
      </c>
      <c r="I138" s="114">
        <f t="shared" si="6"/>
        <v>16500000</v>
      </c>
      <c r="J138" s="7">
        <v>30</v>
      </c>
      <c r="K138" s="114">
        <f t="shared" si="5"/>
        <v>16500000</v>
      </c>
      <c r="L138" s="162"/>
    </row>
    <row r="139" spans="1:13">
      <c r="A139" s="22">
        <v>117</v>
      </c>
      <c r="B139" s="115" t="s">
        <v>41</v>
      </c>
      <c r="C139" s="7" t="s">
        <v>220</v>
      </c>
      <c r="D139" s="104">
        <v>2008</v>
      </c>
      <c r="E139" s="104" t="s">
        <v>215</v>
      </c>
      <c r="F139" s="7" t="s">
        <v>26</v>
      </c>
      <c r="G139" s="114">
        <v>570000</v>
      </c>
      <c r="H139" s="7">
        <v>3</v>
      </c>
      <c r="I139" s="114">
        <f t="shared" si="6"/>
        <v>1710000</v>
      </c>
      <c r="J139" s="7">
        <v>3</v>
      </c>
      <c r="K139" s="114">
        <f t="shared" si="5"/>
        <v>1710000</v>
      </c>
      <c r="L139" s="162"/>
    </row>
    <row r="140" spans="1:13">
      <c r="A140" s="22">
        <v>118</v>
      </c>
      <c r="B140" s="115" t="s">
        <v>105</v>
      </c>
      <c r="C140" s="7" t="s">
        <v>221</v>
      </c>
      <c r="D140" s="104">
        <v>2013</v>
      </c>
      <c r="E140" s="104" t="s">
        <v>215</v>
      </c>
      <c r="F140" s="7" t="s">
        <v>26</v>
      </c>
      <c r="G140" s="114">
        <v>890000</v>
      </c>
      <c r="H140" s="7">
        <v>1</v>
      </c>
      <c r="I140" s="114">
        <f t="shared" si="6"/>
        <v>890000</v>
      </c>
      <c r="J140" s="7">
        <v>1</v>
      </c>
      <c r="K140" s="114">
        <f t="shared" si="5"/>
        <v>890000</v>
      </c>
      <c r="L140" s="163"/>
    </row>
    <row r="141" spans="1:13" s="223" customFormat="1">
      <c r="A141" s="217">
        <v>119</v>
      </c>
      <c r="B141" s="235" t="s">
        <v>30</v>
      </c>
      <c r="C141" s="224">
        <v>5001004</v>
      </c>
      <c r="D141" s="220">
        <v>2002</v>
      </c>
      <c r="E141" s="220" t="s">
        <v>223</v>
      </c>
      <c r="F141" s="221" t="s">
        <v>25</v>
      </c>
      <c r="G141" s="222">
        <v>462000</v>
      </c>
      <c r="H141" s="221">
        <v>20</v>
      </c>
      <c r="I141" s="222">
        <f t="shared" si="6"/>
        <v>9240000</v>
      </c>
      <c r="J141" s="221">
        <v>20</v>
      </c>
      <c r="K141" s="222">
        <f t="shared" si="5"/>
        <v>9240000</v>
      </c>
      <c r="L141" s="164" t="s">
        <v>234</v>
      </c>
      <c r="M141" s="220" t="s">
        <v>281</v>
      </c>
    </row>
    <row r="142" spans="1:13" s="223" customFormat="1">
      <c r="A142" s="217">
        <v>120</v>
      </c>
      <c r="B142" s="235" t="s">
        <v>30</v>
      </c>
      <c r="C142" s="224">
        <v>5001105</v>
      </c>
      <c r="D142" s="220">
        <v>2004</v>
      </c>
      <c r="E142" s="220" t="s">
        <v>223</v>
      </c>
      <c r="F142" s="221" t="s">
        <v>25</v>
      </c>
      <c r="G142" s="222">
        <v>514500</v>
      </c>
      <c r="H142" s="221">
        <v>60</v>
      </c>
      <c r="I142" s="222">
        <f t="shared" si="6"/>
        <v>30870000</v>
      </c>
      <c r="J142" s="221">
        <v>60</v>
      </c>
      <c r="K142" s="222">
        <f t="shared" si="5"/>
        <v>30870000</v>
      </c>
      <c r="L142" s="165"/>
      <c r="M142" s="220" t="s">
        <v>281</v>
      </c>
    </row>
    <row r="143" spans="1:13">
      <c r="A143" s="22">
        <v>121</v>
      </c>
      <c r="B143" s="120" t="s">
        <v>34</v>
      </c>
      <c r="C143" s="7">
        <v>5001217</v>
      </c>
      <c r="D143" s="103">
        <v>2006</v>
      </c>
      <c r="E143" s="103" t="s">
        <v>223</v>
      </c>
      <c r="F143" s="106" t="s">
        <v>25</v>
      </c>
      <c r="G143" s="105">
        <v>550000</v>
      </c>
      <c r="H143" s="106">
        <v>53</v>
      </c>
      <c r="I143" s="105">
        <f t="shared" si="6"/>
        <v>29150000</v>
      </c>
      <c r="J143" s="106">
        <v>53</v>
      </c>
      <c r="K143" s="105">
        <f t="shared" si="5"/>
        <v>29150000</v>
      </c>
      <c r="L143" s="165"/>
    </row>
    <row r="144" spans="1:13">
      <c r="A144" s="22">
        <v>122</v>
      </c>
      <c r="B144" s="120" t="s">
        <v>38</v>
      </c>
      <c r="C144" s="7">
        <v>5001691</v>
      </c>
      <c r="D144" s="103">
        <v>2008</v>
      </c>
      <c r="E144" s="103" t="s">
        <v>223</v>
      </c>
      <c r="F144" s="106" t="s">
        <v>25</v>
      </c>
      <c r="G144" s="105">
        <v>840000</v>
      </c>
      <c r="H144" s="106">
        <v>32</v>
      </c>
      <c r="I144" s="105">
        <f t="shared" si="6"/>
        <v>26880000</v>
      </c>
      <c r="J144" s="106">
        <v>32</v>
      </c>
      <c r="K144" s="105">
        <f t="shared" si="5"/>
        <v>26880000</v>
      </c>
      <c r="L144" s="165"/>
    </row>
    <row r="145" spans="1:13">
      <c r="A145" s="22">
        <v>123</v>
      </c>
      <c r="B145" s="120" t="s">
        <v>224</v>
      </c>
      <c r="C145" s="7">
        <v>5001835</v>
      </c>
      <c r="D145" s="103">
        <v>2009</v>
      </c>
      <c r="E145" s="103" t="s">
        <v>225</v>
      </c>
      <c r="F145" s="106" t="s">
        <v>26</v>
      </c>
      <c r="G145" s="105">
        <v>1100000</v>
      </c>
      <c r="H145" s="106">
        <v>90</v>
      </c>
      <c r="I145" s="105">
        <f t="shared" si="6"/>
        <v>99000000</v>
      </c>
      <c r="J145" s="106">
        <v>90</v>
      </c>
      <c r="K145" s="105">
        <f t="shared" si="5"/>
        <v>99000000</v>
      </c>
      <c r="L145" s="165"/>
    </row>
    <row r="146" spans="1:13">
      <c r="A146" s="22">
        <v>124</v>
      </c>
      <c r="B146" s="120" t="s">
        <v>226</v>
      </c>
      <c r="C146" s="7" t="s">
        <v>227</v>
      </c>
      <c r="D146" s="103">
        <v>2007</v>
      </c>
      <c r="E146" s="103" t="s">
        <v>223</v>
      </c>
      <c r="F146" s="106" t="s">
        <v>26</v>
      </c>
      <c r="G146" s="105">
        <v>1584000</v>
      </c>
      <c r="H146" s="106">
        <v>1</v>
      </c>
      <c r="I146" s="105">
        <f t="shared" si="6"/>
        <v>1584000</v>
      </c>
      <c r="J146" s="106">
        <v>1</v>
      </c>
      <c r="K146" s="105">
        <f t="shared" si="5"/>
        <v>1584000</v>
      </c>
      <c r="L146" s="165"/>
    </row>
    <row r="147" spans="1:13" s="223" customFormat="1">
      <c r="A147" s="217">
        <v>125</v>
      </c>
      <c r="B147" s="235" t="s">
        <v>41</v>
      </c>
      <c r="C147" s="224" t="s">
        <v>228</v>
      </c>
      <c r="D147" s="220">
        <v>2005</v>
      </c>
      <c r="E147" s="220" t="s">
        <v>223</v>
      </c>
      <c r="F147" s="221" t="s">
        <v>26</v>
      </c>
      <c r="G147" s="222">
        <v>370000</v>
      </c>
      <c r="H147" s="221">
        <v>4</v>
      </c>
      <c r="I147" s="222">
        <f t="shared" si="6"/>
        <v>1480000</v>
      </c>
      <c r="J147" s="221">
        <v>4</v>
      </c>
      <c r="K147" s="222">
        <f t="shared" si="5"/>
        <v>1480000</v>
      </c>
      <c r="L147" s="165"/>
      <c r="M147" s="220" t="s">
        <v>281</v>
      </c>
    </row>
    <row r="148" spans="1:13">
      <c r="A148" s="22">
        <v>126</v>
      </c>
      <c r="B148" s="120" t="s">
        <v>41</v>
      </c>
      <c r="C148" s="7" t="s">
        <v>229</v>
      </c>
      <c r="D148" s="103">
        <v>2008</v>
      </c>
      <c r="E148" s="103" t="s">
        <v>223</v>
      </c>
      <c r="F148" s="106" t="s">
        <v>26</v>
      </c>
      <c r="G148" s="105">
        <v>570000</v>
      </c>
      <c r="H148" s="106">
        <v>14</v>
      </c>
      <c r="I148" s="105">
        <f t="shared" si="6"/>
        <v>7980000</v>
      </c>
      <c r="J148" s="106">
        <v>14</v>
      </c>
      <c r="K148" s="105">
        <f t="shared" si="5"/>
        <v>7980000</v>
      </c>
      <c r="L148" s="165"/>
    </row>
    <row r="149" spans="1:13">
      <c r="A149" s="22">
        <v>127</v>
      </c>
      <c r="B149" s="121" t="s">
        <v>230</v>
      </c>
      <c r="C149" s="7" t="s">
        <v>231</v>
      </c>
      <c r="D149" s="104">
        <v>2011</v>
      </c>
      <c r="E149" s="122" t="s">
        <v>225</v>
      </c>
      <c r="F149" s="123" t="s">
        <v>26</v>
      </c>
      <c r="G149" s="114">
        <v>410000</v>
      </c>
      <c r="H149" s="123">
        <v>28</v>
      </c>
      <c r="I149" s="105">
        <f t="shared" si="6"/>
        <v>11480000</v>
      </c>
      <c r="J149" s="123">
        <v>28</v>
      </c>
      <c r="K149" s="105">
        <f t="shared" si="5"/>
        <v>11480000</v>
      </c>
      <c r="L149" s="165"/>
    </row>
    <row r="150" spans="1:13">
      <c r="A150" s="22">
        <v>128</v>
      </c>
      <c r="B150" s="115" t="s">
        <v>232</v>
      </c>
      <c r="C150" s="7" t="s">
        <v>233</v>
      </c>
      <c r="D150" s="104">
        <v>2010</v>
      </c>
      <c r="E150" s="122" t="s">
        <v>225</v>
      </c>
      <c r="F150" s="7" t="s">
        <v>26</v>
      </c>
      <c r="G150" s="114">
        <v>397000</v>
      </c>
      <c r="H150" s="7">
        <v>34</v>
      </c>
      <c r="I150" s="105">
        <f t="shared" si="6"/>
        <v>13498000</v>
      </c>
      <c r="J150" s="7">
        <v>34</v>
      </c>
      <c r="K150" s="105">
        <f t="shared" si="5"/>
        <v>13498000</v>
      </c>
      <c r="L150" s="166"/>
    </row>
    <row r="151" spans="1:13" s="223" customFormat="1">
      <c r="A151" s="217">
        <v>129</v>
      </c>
      <c r="B151" s="218" t="s">
        <v>235</v>
      </c>
      <c r="C151" s="219" t="s">
        <v>236</v>
      </c>
      <c r="D151" s="220">
        <v>1996</v>
      </c>
      <c r="E151" s="220" t="s">
        <v>237</v>
      </c>
      <c r="F151" s="221" t="s">
        <v>26</v>
      </c>
      <c r="G151" s="222">
        <v>1421000</v>
      </c>
      <c r="H151" s="221">
        <v>2</v>
      </c>
      <c r="I151" s="222">
        <f t="shared" si="6"/>
        <v>2842000</v>
      </c>
      <c r="J151" s="221">
        <v>2</v>
      </c>
      <c r="K151" s="222">
        <f t="shared" si="5"/>
        <v>2842000</v>
      </c>
      <c r="L151" s="167" t="s">
        <v>243</v>
      </c>
      <c r="M151" s="220" t="s">
        <v>281</v>
      </c>
    </row>
    <row r="152" spans="1:13" s="223" customFormat="1">
      <c r="A152" s="217">
        <v>130</v>
      </c>
      <c r="B152" s="218" t="s">
        <v>31</v>
      </c>
      <c r="C152" s="224">
        <v>5001108</v>
      </c>
      <c r="D152" s="220">
        <v>2004</v>
      </c>
      <c r="E152" s="220" t="s">
        <v>237</v>
      </c>
      <c r="F152" s="221" t="s">
        <v>26</v>
      </c>
      <c r="G152" s="222">
        <v>399300</v>
      </c>
      <c r="H152" s="221">
        <v>10</v>
      </c>
      <c r="I152" s="222">
        <f t="shared" si="6"/>
        <v>3993000</v>
      </c>
      <c r="J152" s="221">
        <v>10</v>
      </c>
      <c r="K152" s="222">
        <f t="shared" si="5"/>
        <v>3993000</v>
      </c>
      <c r="L152" s="168"/>
      <c r="M152" s="220" t="s">
        <v>281</v>
      </c>
    </row>
    <row r="153" spans="1:13">
      <c r="A153" s="22">
        <v>131</v>
      </c>
      <c r="B153" s="126" t="s">
        <v>61</v>
      </c>
      <c r="C153" s="7" t="s">
        <v>238</v>
      </c>
      <c r="D153" s="104">
        <v>2010</v>
      </c>
      <c r="E153" s="104" t="s">
        <v>237</v>
      </c>
      <c r="F153" s="123" t="s">
        <v>26</v>
      </c>
      <c r="G153" s="114">
        <v>260000</v>
      </c>
      <c r="H153" s="123">
        <v>6</v>
      </c>
      <c r="I153" s="105">
        <f t="shared" si="6"/>
        <v>1560000</v>
      </c>
      <c r="J153" s="123">
        <v>6</v>
      </c>
      <c r="K153" s="105">
        <f t="shared" si="5"/>
        <v>1560000</v>
      </c>
      <c r="L153" s="168"/>
    </row>
    <row r="154" spans="1:13">
      <c r="A154" s="22">
        <v>132</v>
      </c>
      <c r="B154" s="4" t="s">
        <v>239</v>
      </c>
      <c r="C154" s="7" t="s">
        <v>240</v>
      </c>
      <c r="D154" s="104">
        <v>2012</v>
      </c>
      <c r="E154" s="122" t="s">
        <v>237</v>
      </c>
      <c r="F154" s="7" t="s">
        <v>26</v>
      </c>
      <c r="G154" s="114">
        <v>2100000</v>
      </c>
      <c r="H154" s="7">
        <v>1</v>
      </c>
      <c r="I154" s="105">
        <f t="shared" si="6"/>
        <v>2100000</v>
      </c>
      <c r="J154" s="7">
        <v>1</v>
      </c>
      <c r="K154" s="105">
        <f t="shared" si="5"/>
        <v>2100000</v>
      </c>
      <c r="L154" s="168"/>
    </row>
    <row r="155" spans="1:13">
      <c r="A155" s="22">
        <v>133</v>
      </c>
      <c r="B155" s="29" t="s">
        <v>241</v>
      </c>
      <c r="C155" s="28" t="s">
        <v>242</v>
      </c>
      <c r="D155" s="30">
        <v>2012</v>
      </c>
      <c r="E155" s="30" t="s">
        <v>237</v>
      </c>
      <c r="F155" s="28" t="s">
        <v>26</v>
      </c>
      <c r="G155" s="32">
        <v>450000</v>
      </c>
      <c r="H155" s="28">
        <v>4</v>
      </c>
      <c r="I155" s="27">
        <f t="shared" si="6"/>
        <v>1800000</v>
      </c>
      <c r="J155" s="28">
        <v>4</v>
      </c>
      <c r="K155" s="27">
        <f t="shared" si="5"/>
        <v>1800000</v>
      </c>
      <c r="L155" s="168"/>
    </row>
    <row r="156" spans="1:13">
      <c r="A156" s="22">
        <v>134</v>
      </c>
      <c r="B156" s="4" t="s">
        <v>171</v>
      </c>
      <c r="C156" s="109" t="s">
        <v>172</v>
      </c>
      <c r="D156" s="110">
        <v>2014</v>
      </c>
      <c r="E156" s="30"/>
      <c r="F156" s="28" t="s">
        <v>26</v>
      </c>
      <c r="G156" s="32">
        <v>4200000</v>
      </c>
      <c r="H156" s="28">
        <v>1</v>
      </c>
      <c r="I156" s="27">
        <f t="shared" si="6"/>
        <v>4200000</v>
      </c>
      <c r="J156" s="28">
        <v>1</v>
      </c>
      <c r="K156" s="27">
        <f t="shared" si="5"/>
        <v>4200000</v>
      </c>
      <c r="L156" s="169"/>
    </row>
    <row r="157" spans="1:13">
      <c r="A157" s="64"/>
      <c r="B157" s="157" t="s">
        <v>179</v>
      </c>
      <c r="C157" s="158"/>
      <c r="D157" s="158"/>
      <c r="E157" s="158"/>
      <c r="F157" s="159"/>
      <c r="G157" s="66">
        <f>SUM(G23:G156)</f>
        <v>177428720</v>
      </c>
      <c r="H157" s="65">
        <f>SUM(H23:H156)</f>
        <v>2572</v>
      </c>
      <c r="I157" s="67">
        <f>SUM(I23:I156)</f>
        <v>1933884100</v>
      </c>
      <c r="J157" s="65">
        <f>SUM(J23:J156)</f>
        <v>2572</v>
      </c>
      <c r="K157" s="67">
        <f>SUM(K23:K156)</f>
        <v>1933884100</v>
      </c>
      <c r="L157" s="68"/>
    </row>
    <row r="158" spans="1:13">
      <c r="A158" s="92"/>
      <c r="B158" s="93"/>
      <c r="C158" s="93"/>
      <c r="D158" s="93"/>
      <c r="E158" s="93"/>
      <c r="F158" s="93"/>
      <c r="G158" s="94"/>
      <c r="H158" s="95"/>
      <c r="I158" s="96"/>
      <c r="J158" s="95"/>
      <c r="K158" s="96"/>
      <c r="L158" s="97"/>
    </row>
    <row r="159" spans="1:13" ht="16.5">
      <c r="A159" s="160" t="s">
        <v>196</v>
      </c>
      <c r="B159" s="160"/>
      <c r="C159" s="160"/>
      <c r="D159" s="147"/>
      <c r="E159" s="147"/>
      <c r="F159" s="147"/>
      <c r="G159" s="147"/>
      <c r="H159" s="147"/>
      <c r="I159" s="170" t="s">
        <v>247</v>
      </c>
      <c r="J159" s="170"/>
      <c r="K159" s="170"/>
      <c r="L159" s="170"/>
    </row>
    <row r="160" spans="1:13" ht="16.5">
      <c r="A160" s="160" t="s">
        <v>197</v>
      </c>
      <c r="B160" s="160"/>
      <c r="C160" s="160"/>
      <c r="D160" s="160"/>
      <c r="E160" s="160"/>
      <c r="F160" s="160"/>
      <c r="G160" s="160"/>
      <c r="H160" s="147"/>
      <c r="I160" s="149"/>
      <c r="J160" s="160" t="s">
        <v>180</v>
      </c>
      <c r="K160" s="160"/>
      <c r="L160" s="160"/>
    </row>
    <row r="161" spans="1:12" ht="16.5">
      <c r="A161" s="147"/>
      <c r="B161" s="147"/>
      <c r="C161" s="147"/>
      <c r="D161" s="156"/>
      <c r="E161" s="156"/>
      <c r="F161" s="156"/>
      <c r="G161" s="156"/>
      <c r="H161" s="156"/>
      <c r="I161" s="156"/>
      <c r="J161" s="147"/>
      <c r="K161" s="147"/>
      <c r="L161" s="147"/>
    </row>
    <row r="162" spans="1:12" ht="16.5">
      <c r="A162" s="147"/>
      <c r="B162" s="147"/>
      <c r="C162" s="147"/>
      <c r="D162" s="156"/>
      <c r="E162" s="156"/>
      <c r="F162" s="156"/>
      <c r="G162" s="156"/>
      <c r="H162" s="156"/>
      <c r="I162" s="156"/>
      <c r="J162" s="147"/>
      <c r="K162" s="147"/>
      <c r="L162" s="147"/>
    </row>
    <row r="163" spans="1:12" ht="16.5">
      <c r="A163" s="147"/>
      <c r="B163" s="147"/>
      <c r="C163" s="147"/>
      <c r="D163" s="156"/>
      <c r="E163" s="156"/>
      <c r="F163" s="156"/>
      <c r="G163" s="156"/>
      <c r="H163" s="156"/>
      <c r="I163" s="156"/>
      <c r="J163" s="147"/>
      <c r="K163" s="147"/>
      <c r="L163" s="147"/>
    </row>
    <row r="164" spans="1:12" ht="16.5">
      <c r="A164" s="147"/>
      <c r="B164" s="147"/>
      <c r="C164" s="147"/>
      <c r="D164" s="156"/>
      <c r="E164" s="156"/>
      <c r="F164" s="156"/>
      <c r="G164" s="156"/>
      <c r="H164" s="156"/>
      <c r="I164" s="156"/>
      <c r="J164" s="147"/>
      <c r="K164" s="147"/>
      <c r="L164" s="147"/>
    </row>
    <row r="165" spans="1:12" ht="16.5">
      <c r="A165" s="160" t="s">
        <v>200</v>
      </c>
      <c r="B165" s="160"/>
      <c r="C165" s="160"/>
      <c r="D165" s="156"/>
      <c r="E165" s="156"/>
      <c r="F165" s="156"/>
      <c r="G165" s="156"/>
      <c r="H165" s="156"/>
      <c r="I165" s="156"/>
      <c r="J165" s="160" t="s">
        <v>246</v>
      </c>
      <c r="K165" s="160"/>
      <c r="L165" s="160"/>
    </row>
    <row r="166" spans="1:12" ht="16.5">
      <c r="A166" s="147"/>
      <c r="B166" s="147"/>
      <c r="C166" s="147"/>
      <c r="D166" s="156"/>
      <c r="E166" s="156"/>
      <c r="F166" s="156"/>
      <c r="G166" s="156"/>
      <c r="H166" s="156"/>
      <c r="I166" s="156"/>
      <c r="J166" s="147"/>
      <c r="K166" s="147"/>
      <c r="L166" s="147"/>
    </row>
    <row r="167" spans="1:12" ht="16.5">
      <c r="A167" s="147"/>
      <c r="B167" s="147"/>
      <c r="C167" s="147"/>
      <c r="D167" s="156"/>
      <c r="E167" s="156"/>
      <c r="F167" s="156"/>
      <c r="G167" s="156"/>
      <c r="H167" s="156"/>
      <c r="I167" s="156"/>
      <c r="J167" s="147"/>
      <c r="K167" s="147"/>
      <c r="L167" s="147"/>
    </row>
  </sheetData>
  <mergeCells count="35">
    <mergeCell ref="A6:L6"/>
    <mergeCell ref="A19:A21"/>
    <mergeCell ref="B19:B21"/>
    <mergeCell ref="C19:C21"/>
    <mergeCell ref="D19:D21"/>
    <mergeCell ref="E19:E21"/>
    <mergeCell ref="F19:F21"/>
    <mergeCell ref="A5:L5"/>
    <mergeCell ref="A1:F1"/>
    <mergeCell ref="H1:L1"/>
    <mergeCell ref="A2:F2"/>
    <mergeCell ref="H2:L2"/>
    <mergeCell ref="A3:F3"/>
    <mergeCell ref="G19:G21"/>
    <mergeCell ref="H19:I20"/>
    <mergeCell ref="J19:K20"/>
    <mergeCell ref="L19:L21"/>
    <mergeCell ref="B157:F157"/>
    <mergeCell ref="L131:L140"/>
    <mergeCell ref="L141:L150"/>
    <mergeCell ref="L151:L156"/>
    <mergeCell ref="A159:C159"/>
    <mergeCell ref="I159:L159"/>
    <mergeCell ref="D167:I167"/>
    <mergeCell ref="A160:C160"/>
    <mergeCell ref="D160:G160"/>
    <mergeCell ref="J160:L160"/>
    <mergeCell ref="D161:I161"/>
    <mergeCell ref="D162:I162"/>
    <mergeCell ref="D163:I163"/>
    <mergeCell ref="D164:I164"/>
    <mergeCell ref="A165:C165"/>
    <mergeCell ref="D165:I165"/>
    <mergeCell ref="J165:L165"/>
    <mergeCell ref="D166:I166"/>
  </mergeCells>
  <conditionalFormatting sqref="A157:B158 A19:K22 A42:K150 L141 G157:L158 A151:A156 A23:L41 L42:L131">
    <cfRule type="cellIs" dxfId="15" priority="16" operator="equal">
      <formula>"Thanh lý"</formula>
    </cfRule>
  </conditionalFormatting>
  <conditionalFormatting sqref="A157:B158 A19:K22 A42:K150 L141 G157:L158 A151:A156 A23:L41 L42:L131">
    <cfRule type="cellIs" dxfId="14" priority="15" operator="equal">
      <formula>"Thanh lý 2013"</formula>
    </cfRule>
  </conditionalFormatting>
  <conditionalFormatting sqref="B151:L151 B152:K156">
    <cfRule type="cellIs" dxfId="13" priority="14" operator="equal">
      <formula>"Thanh lý"</formula>
    </cfRule>
  </conditionalFormatting>
  <conditionalFormatting sqref="B151:L151 B152:K156">
    <cfRule type="cellIs" dxfId="12" priority="13" operator="equal">
      <formula>"Thanh lý 2013"</formula>
    </cfRule>
  </conditionalFormatting>
  <conditionalFormatting sqref="M130:M135">
    <cfRule type="cellIs" dxfId="11" priority="12" operator="equal">
      <formula>"Thanh lý"</formula>
    </cfRule>
  </conditionalFormatting>
  <conditionalFormatting sqref="M130:M135">
    <cfRule type="cellIs" dxfId="10" priority="11" operator="equal">
      <formula>"Thanh lý 2013"</formula>
    </cfRule>
  </conditionalFormatting>
  <conditionalFormatting sqref="M141">
    <cfRule type="cellIs" dxfId="9" priority="10" operator="equal">
      <formula>"Thanh lý"</formula>
    </cfRule>
  </conditionalFormatting>
  <conditionalFormatting sqref="M141">
    <cfRule type="cellIs" dxfId="8" priority="9" operator="equal">
      <formula>"Thanh lý 2013"</formula>
    </cfRule>
  </conditionalFormatting>
  <conditionalFormatting sqref="M142">
    <cfRule type="cellIs" dxfId="7" priority="8" operator="equal">
      <formula>"Thanh lý"</formula>
    </cfRule>
  </conditionalFormatting>
  <conditionalFormatting sqref="M142">
    <cfRule type="cellIs" dxfId="6" priority="7" operator="equal">
      <formula>"Thanh lý 2013"</formula>
    </cfRule>
  </conditionalFormatting>
  <conditionalFormatting sqref="M147">
    <cfRule type="cellIs" dxfId="5" priority="6" operator="equal">
      <formula>"Thanh lý"</formula>
    </cfRule>
  </conditionalFormatting>
  <conditionalFormatting sqref="M147">
    <cfRule type="cellIs" dxfId="4" priority="5" operator="equal">
      <formula>"Thanh lý 2013"</formula>
    </cfRule>
  </conditionalFormatting>
  <conditionalFormatting sqref="M151">
    <cfRule type="cellIs" dxfId="3" priority="4" operator="equal">
      <formula>"Thanh lý"</formula>
    </cfRule>
  </conditionalFormatting>
  <conditionalFormatting sqref="M151">
    <cfRule type="cellIs" dxfId="2" priority="3" operator="equal">
      <formula>"Thanh lý 2013"</formula>
    </cfRule>
  </conditionalFormatting>
  <conditionalFormatting sqref="M152">
    <cfRule type="cellIs" dxfId="1" priority="2" operator="equal">
      <formula>"Thanh lý"</formula>
    </cfRule>
  </conditionalFormatting>
  <conditionalFormatting sqref="M152">
    <cfRule type="cellIs" dxfId="0" priority="1" operator="equal">
      <formula>"Thanh lý 2013"</formula>
    </cfRule>
  </conditionalFormatting>
  <pageMargins left="0.8" right="0.45" top="0.67" bottom="0.68" header="0.3" footer="0.3"/>
  <pageSetup scale="95" orientation="landscape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>
  <dimension ref="A1:N56"/>
  <sheetViews>
    <sheetView tabSelected="1" topLeftCell="A19" workbookViewId="0">
      <selection activeCell="E29" sqref="E29"/>
    </sheetView>
  </sheetViews>
  <sheetFormatPr defaultRowHeight="15"/>
  <cols>
    <col min="1" max="1" width="5.5703125" style="90" customWidth="1"/>
    <col min="2" max="2" width="18.5703125" style="90" customWidth="1"/>
    <col min="3" max="3" width="11" style="111" customWidth="1"/>
    <col min="4" max="4" width="9" style="111" customWidth="1"/>
    <col min="5" max="5" width="8.42578125" style="90" customWidth="1"/>
    <col min="6" max="6" width="0" style="90" hidden="1" customWidth="1"/>
    <col min="7" max="7" width="6.28515625" style="90" customWidth="1"/>
    <col min="8" max="8" width="11" style="90" customWidth="1"/>
    <col min="9" max="9" width="11.28515625" style="90" customWidth="1"/>
    <col min="10" max="10" width="10.42578125" style="90" customWidth="1"/>
    <col min="11" max="11" width="6.140625" style="90" customWidth="1"/>
    <col min="12" max="12" width="11.5703125" style="90" customWidth="1"/>
    <col min="13" max="13" width="11.140625" style="90" customWidth="1"/>
    <col min="14" max="14" width="11.42578125" style="90" customWidth="1"/>
    <col min="15" max="16384" width="9.140625" style="90"/>
  </cols>
  <sheetData>
    <row r="1" spans="1:14" ht="16.5">
      <c r="A1" s="170" t="s">
        <v>211</v>
      </c>
      <c r="B1" s="170"/>
      <c r="C1" s="170"/>
      <c r="D1" s="170"/>
      <c r="E1" s="170"/>
      <c r="F1" s="147"/>
      <c r="G1" s="147"/>
      <c r="H1" s="160" t="s">
        <v>0</v>
      </c>
      <c r="I1" s="160"/>
      <c r="J1" s="160"/>
      <c r="K1" s="160"/>
      <c r="L1" s="160"/>
      <c r="M1" s="160"/>
      <c r="N1" s="160"/>
    </row>
    <row r="2" spans="1:14" ht="16.5">
      <c r="A2" s="160" t="s">
        <v>178</v>
      </c>
      <c r="B2" s="160"/>
      <c r="C2" s="160"/>
      <c r="D2" s="160"/>
      <c r="E2" s="160"/>
      <c r="F2" s="147"/>
      <c r="G2" s="147"/>
      <c r="H2" s="160" t="s">
        <v>1</v>
      </c>
      <c r="I2" s="160"/>
      <c r="J2" s="160"/>
      <c r="K2" s="160"/>
      <c r="L2" s="160"/>
      <c r="M2" s="160"/>
      <c r="N2" s="160"/>
    </row>
    <row r="3" spans="1:14" ht="16.5">
      <c r="A3" s="160" t="s">
        <v>182</v>
      </c>
      <c r="B3" s="160"/>
      <c r="C3" s="160"/>
      <c r="D3" s="160"/>
      <c r="E3" s="160"/>
      <c r="F3" s="147"/>
      <c r="G3" s="147"/>
      <c r="H3" s="148"/>
      <c r="I3" s="148"/>
      <c r="J3" s="148"/>
      <c r="K3" s="148"/>
      <c r="L3" s="148"/>
      <c r="M3" s="148"/>
      <c r="N3" s="148"/>
    </row>
    <row r="4" spans="1:14" ht="16.5">
      <c r="A4" s="147"/>
      <c r="B4" s="147"/>
      <c r="C4" s="130"/>
      <c r="D4" s="130"/>
      <c r="E4" s="147"/>
      <c r="F4" s="147"/>
      <c r="G4" s="147"/>
      <c r="H4" s="147"/>
      <c r="I4" s="147"/>
      <c r="J4" s="147"/>
      <c r="K4" s="147"/>
      <c r="L4" s="147"/>
      <c r="M4" s="147"/>
    </row>
    <row r="5" spans="1:14" ht="16.5">
      <c r="A5" s="160" t="s">
        <v>244</v>
      </c>
      <c r="B5" s="160"/>
      <c r="C5" s="160"/>
      <c r="D5" s="160"/>
      <c r="E5" s="160"/>
      <c r="F5" s="160"/>
      <c r="G5" s="160"/>
      <c r="H5" s="160"/>
      <c r="I5" s="160"/>
      <c r="J5" s="160"/>
      <c r="K5" s="160"/>
      <c r="L5" s="160"/>
      <c r="M5" s="160"/>
      <c r="N5" s="160"/>
    </row>
    <row r="6" spans="1:14" ht="16.5">
      <c r="A6" s="160" t="s">
        <v>280</v>
      </c>
      <c r="B6" s="160"/>
      <c r="C6" s="160"/>
      <c r="D6" s="160"/>
      <c r="E6" s="160"/>
      <c r="F6" s="160"/>
      <c r="G6" s="160"/>
      <c r="H6" s="160"/>
      <c r="I6" s="160"/>
      <c r="J6" s="160"/>
      <c r="K6" s="160"/>
      <c r="L6" s="160"/>
      <c r="M6" s="160"/>
      <c r="N6" s="160"/>
    </row>
    <row r="7" spans="1:14" ht="16.5">
      <c r="A7" s="197" t="s">
        <v>245</v>
      </c>
      <c r="B7" s="197"/>
      <c r="C7" s="197"/>
      <c r="D7" s="197"/>
      <c r="E7" s="197"/>
      <c r="F7" s="197"/>
      <c r="G7" s="197"/>
      <c r="H7" s="197"/>
      <c r="I7" s="197"/>
      <c r="J7" s="197"/>
      <c r="K7" s="197"/>
      <c r="L7" s="197"/>
      <c r="M7" s="148"/>
      <c r="N7" s="148"/>
    </row>
    <row r="8" spans="1:14" ht="16.5">
      <c r="A8" s="85" t="s">
        <v>183</v>
      </c>
      <c r="B8" s="85"/>
      <c r="C8" s="131"/>
      <c r="D8" s="131"/>
      <c r="E8" s="148"/>
      <c r="F8" s="148"/>
      <c r="G8" s="148"/>
      <c r="H8" s="148"/>
      <c r="I8" s="148"/>
      <c r="J8" s="148"/>
      <c r="K8" s="148"/>
      <c r="L8" s="148"/>
      <c r="M8" s="148"/>
      <c r="N8" s="148"/>
    </row>
    <row r="9" spans="1:14" ht="16.5">
      <c r="A9" s="153" t="s">
        <v>184</v>
      </c>
      <c r="B9" s="153"/>
      <c r="C9" s="131"/>
      <c r="D9" s="131"/>
      <c r="E9" s="151" t="s">
        <v>185</v>
      </c>
      <c r="F9" s="150"/>
      <c r="G9" s="153" t="s">
        <v>186</v>
      </c>
      <c r="H9" s="153"/>
      <c r="I9" s="148"/>
      <c r="J9" s="151" t="s">
        <v>187</v>
      </c>
      <c r="K9" s="198" t="s">
        <v>261</v>
      </c>
      <c r="L9" s="198"/>
      <c r="M9" s="198"/>
      <c r="N9" s="198"/>
    </row>
    <row r="10" spans="1:14" ht="16.5">
      <c r="A10" s="153" t="s">
        <v>250</v>
      </c>
      <c r="B10" s="153"/>
      <c r="C10" s="131"/>
      <c r="D10" s="131"/>
      <c r="E10" s="151" t="s">
        <v>185</v>
      </c>
      <c r="F10" s="150"/>
      <c r="G10" s="153" t="s">
        <v>188</v>
      </c>
      <c r="H10" s="153"/>
      <c r="I10" s="148"/>
      <c r="J10" s="151" t="s">
        <v>187</v>
      </c>
      <c r="K10" s="198" t="s">
        <v>256</v>
      </c>
      <c r="L10" s="198"/>
      <c r="M10" s="198"/>
      <c r="N10" s="198"/>
    </row>
    <row r="11" spans="1:14" ht="16.5">
      <c r="A11" s="153" t="s">
        <v>262</v>
      </c>
      <c r="B11" s="153"/>
      <c r="C11" s="131"/>
      <c r="D11" s="131"/>
      <c r="E11" s="151" t="s">
        <v>185</v>
      </c>
      <c r="F11" s="150"/>
      <c r="G11" s="153" t="s">
        <v>189</v>
      </c>
      <c r="H11" s="153"/>
      <c r="I11" s="153"/>
      <c r="J11" s="151" t="s">
        <v>187</v>
      </c>
      <c r="K11" s="199" t="s">
        <v>252</v>
      </c>
      <c r="L11" s="199"/>
      <c r="M11" s="199"/>
      <c r="N11" s="199"/>
    </row>
    <row r="12" spans="1:14" ht="16.5">
      <c r="A12" s="153" t="s">
        <v>263</v>
      </c>
      <c r="B12" s="153"/>
      <c r="C12" s="131"/>
      <c r="D12" s="131"/>
      <c r="E12" s="151" t="s">
        <v>185</v>
      </c>
      <c r="F12" s="150"/>
      <c r="G12" s="153" t="s">
        <v>253</v>
      </c>
      <c r="H12" s="153"/>
      <c r="I12" s="148"/>
      <c r="J12" s="151" t="s">
        <v>187</v>
      </c>
      <c r="K12" s="198" t="s">
        <v>252</v>
      </c>
      <c r="L12" s="198"/>
      <c r="M12" s="198"/>
      <c r="N12" s="198"/>
    </row>
    <row r="13" spans="1:14" ht="16.5">
      <c r="A13" s="153" t="s">
        <v>264</v>
      </c>
      <c r="B13" s="153"/>
      <c r="C13" s="131"/>
      <c r="D13" s="131"/>
      <c r="E13" s="151" t="s">
        <v>185</v>
      </c>
      <c r="F13" s="150"/>
      <c r="G13" s="198" t="s">
        <v>278</v>
      </c>
      <c r="H13" s="198"/>
      <c r="I13" s="198"/>
      <c r="J13" s="151" t="s">
        <v>187</v>
      </c>
      <c r="K13" s="198" t="s">
        <v>254</v>
      </c>
      <c r="L13" s="198"/>
      <c r="M13" s="198"/>
      <c r="N13" s="198"/>
    </row>
    <row r="14" spans="1:14" ht="16.5">
      <c r="A14" s="153" t="s">
        <v>259</v>
      </c>
      <c r="B14" s="153"/>
      <c r="C14" s="131"/>
      <c r="D14" s="131"/>
      <c r="E14" s="151" t="s">
        <v>185</v>
      </c>
      <c r="F14" s="150"/>
      <c r="G14" s="198" t="s">
        <v>190</v>
      </c>
      <c r="H14" s="198"/>
      <c r="I14" s="148"/>
      <c r="J14" s="151" t="s">
        <v>187</v>
      </c>
      <c r="K14" s="198" t="s">
        <v>254</v>
      </c>
      <c r="L14" s="198"/>
      <c r="M14" s="198"/>
      <c r="N14" s="198"/>
    </row>
    <row r="15" spans="1:14" ht="16.5">
      <c r="A15" s="153" t="s">
        <v>191</v>
      </c>
      <c r="B15" s="153"/>
      <c r="C15" s="131"/>
      <c r="D15" s="131"/>
      <c r="E15" s="151" t="s">
        <v>185</v>
      </c>
      <c r="F15" s="150"/>
      <c r="G15" s="198" t="s">
        <v>192</v>
      </c>
      <c r="H15" s="198"/>
      <c r="I15" s="148"/>
      <c r="J15" s="151" t="s">
        <v>187</v>
      </c>
      <c r="K15" s="198" t="s">
        <v>254</v>
      </c>
      <c r="L15" s="198"/>
      <c r="M15" s="198"/>
      <c r="N15" s="198"/>
    </row>
    <row r="16" spans="1:14" ht="16.5">
      <c r="A16" s="153" t="s">
        <v>193</v>
      </c>
      <c r="B16" s="153"/>
      <c r="C16" s="131"/>
      <c r="D16" s="131"/>
      <c r="E16" s="151" t="s">
        <v>185</v>
      </c>
      <c r="F16" s="150"/>
      <c r="G16" s="198" t="s">
        <v>194</v>
      </c>
      <c r="H16" s="198"/>
      <c r="I16" s="198"/>
      <c r="J16" s="151" t="s">
        <v>187</v>
      </c>
      <c r="K16" s="198" t="s">
        <v>265</v>
      </c>
      <c r="L16" s="198"/>
      <c r="M16" s="198"/>
      <c r="N16" s="198"/>
    </row>
    <row r="17" spans="1:14" ht="16.5">
      <c r="A17" s="170" t="s">
        <v>204</v>
      </c>
      <c r="B17" s="170"/>
      <c r="C17" s="170"/>
      <c r="D17" s="133"/>
      <c r="E17" s="86"/>
      <c r="F17" s="86"/>
      <c r="G17" s="86"/>
      <c r="H17" s="86"/>
      <c r="I17" s="86"/>
      <c r="J17" s="86"/>
      <c r="K17" s="86"/>
      <c r="L17" s="86"/>
      <c r="M17" s="86"/>
      <c r="N17" s="86"/>
    </row>
    <row r="18" spans="1:14" ht="16.5">
      <c r="A18" s="148"/>
      <c r="B18" s="148"/>
      <c r="C18" s="131"/>
      <c r="D18" s="189"/>
      <c r="E18" s="189"/>
      <c r="F18" s="189"/>
      <c r="G18" s="189"/>
      <c r="H18" s="189"/>
      <c r="I18" s="189"/>
      <c r="J18" s="189"/>
      <c r="K18" s="148"/>
      <c r="L18" s="148"/>
      <c r="M18" s="148"/>
    </row>
    <row r="19" spans="1:14">
      <c r="A19" s="190" t="s">
        <v>2</v>
      </c>
      <c r="B19" s="190" t="s">
        <v>44</v>
      </c>
      <c r="C19" s="195" t="s">
        <v>45</v>
      </c>
      <c r="D19" s="195" t="s">
        <v>46</v>
      </c>
      <c r="E19" s="190" t="s">
        <v>47</v>
      </c>
      <c r="F19" s="190" t="s">
        <v>48</v>
      </c>
      <c r="G19" s="192" t="s">
        <v>49</v>
      </c>
      <c r="H19" s="193"/>
      <c r="I19" s="193"/>
      <c r="J19" s="194"/>
      <c r="K19" s="192" t="s">
        <v>10</v>
      </c>
      <c r="L19" s="193"/>
      <c r="M19" s="194"/>
      <c r="N19" s="183" t="s">
        <v>11</v>
      </c>
    </row>
    <row r="20" spans="1:14" ht="21">
      <c r="A20" s="191"/>
      <c r="B20" s="191"/>
      <c r="C20" s="196"/>
      <c r="D20" s="196"/>
      <c r="E20" s="191"/>
      <c r="F20" s="191"/>
      <c r="G20" s="11" t="s">
        <v>12</v>
      </c>
      <c r="H20" s="11" t="s">
        <v>8</v>
      </c>
      <c r="I20" s="11" t="s">
        <v>50</v>
      </c>
      <c r="J20" s="11" t="s">
        <v>51</v>
      </c>
      <c r="K20" s="11" t="s">
        <v>12</v>
      </c>
      <c r="L20" s="11" t="s">
        <v>50</v>
      </c>
      <c r="M20" s="11" t="s">
        <v>51</v>
      </c>
      <c r="N20" s="185"/>
    </row>
    <row r="21" spans="1:14">
      <c r="A21" s="11" t="s">
        <v>14</v>
      </c>
      <c r="B21" s="11" t="s">
        <v>15</v>
      </c>
      <c r="C21" s="132" t="s">
        <v>16</v>
      </c>
      <c r="D21" s="132" t="s">
        <v>17</v>
      </c>
      <c r="E21" s="11" t="s">
        <v>18</v>
      </c>
      <c r="F21" s="11" t="s">
        <v>17</v>
      </c>
      <c r="G21" s="11">
        <v>1</v>
      </c>
      <c r="H21" s="11">
        <v>2</v>
      </c>
      <c r="I21" s="11">
        <v>3</v>
      </c>
      <c r="J21" s="11">
        <v>4</v>
      </c>
      <c r="K21" s="11">
        <v>5</v>
      </c>
      <c r="L21" s="11">
        <v>6</v>
      </c>
      <c r="M21" s="11">
        <v>7</v>
      </c>
      <c r="N21" s="12">
        <v>8</v>
      </c>
    </row>
    <row r="22" spans="1:14" ht="25.5">
      <c r="A22" s="38">
        <v>1</v>
      </c>
      <c r="B22" s="13" t="s">
        <v>141</v>
      </c>
      <c r="C22" s="14" t="s">
        <v>142</v>
      </c>
      <c r="D22" s="134">
        <v>41445</v>
      </c>
      <c r="E22" s="7">
        <v>13008</v>
      </c>
      <c r="F22" s="39" t="s">
        <v>63</v>
      </c>
      <c r="G22" s="15">
        <v>1</v>
      </c>
      <c r="H22" s="16">
        <v>9300000</v>
      </c>
      <c r="I22" s="40">
        <f t="shared" ref="I22:I35" si="0">H22*G22</f>
        <v>9300000</v>
      </c>
      <c r="J22" s="41">
        <v>5812500</v>
      </c>
      <c r="K22" s="15">
        <v>1</v>
      </c>
      <c r="L22" s="16">
        <v>9300000</v>
      </c>
      <c r="M22" s="42">
        <f t="shared" ref="M22:M35" si="1">J22</f>
        <v>5812500</v>
      </c>
      <c r="N22" s="43"/>
    </row>
    <row r="23" spans="1:14" s="223" customFormat="1">
      <c r="A23" s="236">
        <f>A22+1</f>
        <v>2</v>
      </c>
      <c r="B23" s="237" t="s">
        <v>143</v>
      </c>
      <c r="C23" s="238"/>
      <c r="D23" s="238">
        <v>1995</v>
      </c>
      <c r="E23" s="239" t="s">
        <v>144</v>
      </c>
      <c r="F23" s="240" t="s">
        <v>63</v>
      </c>
      <c r="G23" s="241">
        <v>1</v>
      </c>
      <c r="H23" s="242">
        <v>6000000</v>
      </c>
      <c r="I23" s="243">
        <f t="shared" si="0"/>
        <v>6000000</v>
      </c>
      <c r="J23" s="244">
        <v>0</v>
      </c>
      <c r="K23" s="241">
        <v>1</v>
      </c>
      <c r="L23" s="242">
        <v>6000000</v>
      </c>
      <c r="M23" s="245">
        <f t="shared" si="1"/>
        <v>0</v>
      </c>
      <c r="N23" s="246" t="s">
        <v>281</v>
      </c>
    </row>
    <row r="24" spans="1:14" s="223" customFormat="1">
      <c r="A24" s="236">
        <f t="shared" ref="A24:A33" si="2">A23+1</f>
        <v>3</v>
      </c>
      <c r="B24" s="237" t="s">
        <v>145</v>
      </c>
      <c r="C24" s="238"/>
      <c r="D24" s="238">
        <v>1995</v>
      </c>
      <c r="E24" s="239" t="s">
        <v>146</v>
      </c>
      <c r="F24" s="240" t="s">
        <v>63</v>
      </c>
      <c r="G24" s="241">
        <v>1</v>
      </c>
      <c r="H24" s="242">
        <v>5000000</v>
      </c>
      <c r="I24" s="243">
        <f t="shared" si="0"/>
        <v>5000000</v>
      </c>
      <c r="J24" s="244">
        <v>0</v>
      </c>
      <c r="K24" s="241">
        <v>1</v>
      </c>
      <c r="L24" s="242">
        <v>5000000</v>
      </c>
      <c r="M24" s="245">
        <f t="shared" si="1"/>
        <v>0</v>
      </c>
      <c r="N24" s="246" t="s">
        <v>281</v>
      </c>
    </row>
    <row r="25" spans="1:14" s="223" customFormat="1">
      <c r="A25" s="236">
        <f t="shared" si="2"/>
        <v>4</v>
      </c>
      <c r="B25" s="237" t="s">
        <v>147</v>
      </c>
      <c r="C25" s="246"/>
      <c r="D25" s="238">
        <v>2001</v>
      </c>
      <c r="E25" s="232">
        <v>5000886</v>
      </c>
      <c r="F25" s="240" t="s">
        <v>63</v>
      </c>
      <c r="G25" s="241">
        <v>1</v>
      </c>
      <c r="H25" s="242">
        <v>55000000</v>
      </c>
      <c r="I25" s="243">
        <f t="shared" si="0"/>
        <v>55000000</v>
      </c>
      <c r="J25" s="244">
        <v>0</v>
      </c>
      <c r="K25" s="241">
        <v>1</v>
      </c>
      <c r="L25" s="242">
        <v>55000000</v>
      </c>
      <c r="M25" s="245">
        <f t="shared" si="1"/>
        <v>0</v>
      </c>
      <c r="N25" s="246" t="s">
        <v>281</v>
      </c>
    </row>
    <row r="26" spans="1:14" s="223" customFormat="1">
      <c r="A26" s="236">
        <f t="shared" si="2"/>
        <v>5</v>
      </c>
      <c r="B26" s="237" t="s">
        <v>148</v>
      </c>
      <c r="C26" s="238"/>
      <c r="D26" s="238">
        <v>2001</v>
      </c>
      <c r="E26" s="232">
        <v>5000887</v>
      </c>
      <c r="F26" s="240" t="s">
        <v>63</v>
      </c>
      <c r="G26" s="241">
        <v>1</v>
      </c>
      <c r="H26" s="242">
        <v>19999999</v>
      </c>
      <c r="I26" s="243">
        <f t="shared" si="0"/>
        <v>19999999</v>
      </c>
      <c r="J26" s="244">
        <v>0</v>
      </c>
      <c r="K26" s="241">
        <v>1</v>
      </c>
      <c r="L26" s="242">
        <v>19999999</v>
      </c>
      <c r="M26" s="245">
        <f t="shared" si="1"/>
        <v>0</v>
      </c>
      <c r="N26" s="246" t="s">
        <v>281</v>
      </c>
    </row>
    <row r="27" spans="1:14" s="223" customFormat="1">
      <c r="A27" s="236">
        <f t="shared" si="2"/>
        <v>6</v>
      </c>
      <c r="B27" s="237" t="s">
        <v>149</v>
      </c>
      <c r="C27" s="238"/>
      <c r="D27" s="238">
        <v>2002</v>
      </c>
      <c r="E27" s="232">
        <v>5000949</v>
      </c>
      <c r="F27" s="240" t="s">
        <v>63</v>
      </c>
      <c r="G27" s="241">
        <v>1</v>
      </c>
      <c r="H27" s="242">
        <v>20000000</v>
      </c>
      <c r="I27" s="243">
        <f t="shared" si="0"/>
        <v>20000000</v>
      </c>
      <c r="J27" s="244">
        <v>0</v>
      </c>
      <c r="K27" s="241">
        <v>1</v>
      </c>
      <c r="L27" s="242">
        <v>20000000</v>
      </c>
      <c r="M27" s="245">
        <f t="shared" si="1"/>
        <v>0</v>
      </c>
      <c r="N27" s="246" t="s">
        <v>281</v>
      </c>
    </row>
    <row r="28" spans="1:14" s="223" customFormat="1">
      <c r="A28" s="236">
        <f t="shared" si="2"/>
        <v>7</v>
      </c>
      <c r="B28" s="237" t="s">
        <v>150</v>
      </c>
      <c r="C28" s="238"/>
      <c r="D28" s="238">
        <v>2006</v>
      </c>
      <c r="E28" s="232">
        <v>5001248</v>
      </c>
      <c r="F28" s="240" t="s">
        <v>63</v>
      </c>
      <c r="G28" s="241">
        <v>1</v>
      </c>
      <c r="H28" s="242">
        <v>11000000</v>
      </c>
      <c r="I28" s="243">
        <f t="shared" si="0"/>
        <v>11000000</v>
      </c>
      <c r="J28" s="244">
        <v>0</v>
      </c>
      <c r="K28" s="241">
        <v>1</v>
      </c>
      <c r="L28" s="242">
        <v>11000000</v>
      </c>
      <c r="M28" s="245">
        <f t="shared" si="1"/>
        <v>0</v>
      </c>
      <c r="N28" s="246" t="s">
        <v>281</v>
      </c>
    </row>
    <row r="29" spans="1:14" s="223" customFormat="1">
      <c r="A29" s="236">
        <f t="shared" si="2"/>
        <v>8</v>
      </c>
      <c r="B29" s="237" t="s">
        <v>122</v>
      </c>
      <c r="C29" s="238"/>
      <c r="D29" s="238">
        <v>2007</v>
      </c>
      <c r="E29" s="232">
        <v>5001593</v>
      </c>
      <c r="F29" s="240" t="s">
        <v>63</v>
      </c>
      <c r="G29" s="241">
        <v>1</v>
      </c>
      <c r="H29" s="242">
        <v>15000000</v>
      </c>
      <c r="I29" s="243">
        <f t="shared" si="0"/>
        <v>15000000</v>
      </c>
      <c r="J29" s="247">
        <v>0</v>
      </c>
      <c r="K29" s="241">
        <v>1</v>
      </c>
      <c r="L29" s="242">
        <v>15000000</v>
      </c>
      <c r="M29" s="248">
        <f t="shared" si="1"/>
        <v>0</v>
      </c>
      <c r="N29" s="246" t="s">
        <v>281</v>
      </c>
    </row>
    <row r="30" spans="1:14">
      <c r="A30" s="38">
        <f t="shared" si="2"/>
        <v>9</v>
      </c>
      <c r="B30" s="44" t="s">
        <v>151</v>
      </c>
      <c r="C30" s="14" t="s">
        <v>152</v>
      </c>
      <c r="D30" s="134">
        <v>40542</v>
      </c>
      <c r="E30" s="52">
        <v>5001838</v>
      </c>
      <c r="F30" s="39" t="s">
        <v>63</v>
      </c>
      <c r="G30" s="46">
        <v>1</v>
      </c>
      <c r="H30" s="47">
        <v>12000000</v>
      </c>
      <c r="I30" s="48">
        <f t="shared" si="0"/>
        <v>12000000</v>
      </c>
      <c r="J30" s="53">
        <v>1500000</v>
      </c>
      <c r="K30" s="46">
        <v>1</v>
      </c>
      <c r="L30" s="47">
        <v>12000000</v>
      </c>
      <c r="M30" s="42">
        <f t="shared" si="1"/>
        <v>1500000</v>
      </c>
      <c r="N30" s="51"/>
    </row>
    <row r="31" spans="1:14">
      <c r="A31" s="38">
        <f t="shared" si="2"/>
        <v>10</v>
      </c>
      <c r="B31" s="44" t="s">
        <v>153</v>
      </c>
      <c r="C31" s="14" t="s">
        <v>154</v>
      </c>
      <c r="D31" s="134">
        <v>40416</v>
      </c>
      <c r="E31" s="45">
        <v>5001917</v>
      </c>
      <c r="F31" s="39" t="s">
        <v>63</v>
      </c>
      <c r="G31" s="46">
        <v>1</v>
      </c>
      <c r="H31" s="47">
        <v>12000000</v>
      </c>
      <c r="I31" s="48">
        <f t="shared" si="0"/>
        <v>12000000</v>
      </c>
      <c r="J31" s="53">
        <v>3000000</v>
      </c>
      <c r="K31" s="46">
        <v>1</v>
      </c>
      <c r="L31" s="47">
        <v>12000000</v>
      </c>
      <c r="M31" s="42">
        <f t="shared" si="1"/>
        <v>3000000</v>
      </c>
      <c r="N31" s="54"/>
    </row>
    <row r="32" spans="1:14" ht="25.5">
      <c r="A32" s="38">
        <f t="shared" si="2"/>
        <v>11</v>
      </c>
      <c r="B32" s="13" t="s">
        <v>155</v>
      </c>
      <c r="C32" s="14" t="s">
        <v>156</v>
      </c>
      <c r="D32" s="134">
        <v>41304</v>
      </c>
      <c r="E32" s="7">
        <v>13001</v>
      </c>
      <c r="F32" s="39" t="s">
        <v>63</v>
      </c>
      <c r="G32" s="15">
        <v>1</v>
      </c>
      <c r="H32" s="16">
        <v>8000000</v>
      </c>
      <c r="I32" s="40">
        <f t="shared" si="0"/>
        <v>8000000</v>
      </c>
      <c r="J32" s="41">
        <v>5000000</v>
      </c>
      <c r="K32" s="15">
        <v>1</v>
      </c>
      <c r="L32" s="16">
        <v>8000000</v>
      </c>
      <c r="M32" s="42">
        <f t="shared" si="1"/>
        <v>5000000</v>
      </c>
      <c r="N32" s="43"/>
    </row>
    <row r="33" spans="1:14" ht="38.25">
      <c r="A33" s="38">
        <f t="shared" si="2"/>
        <v>12</v>
      </c>
      <c r="B33" s="13" t="s">
        <v>157</v>
      </c>
      <c r="C33" s="14" t="s">
        <v>158</v>
      </c>
      <c r="D33" s="134">
        <v>41129</v>
      </c>
      <c r="E33" s="55">
        <v>12036</v>
      </c>
      <c r="F33" s="39" t="s">
        <v>63</v>
      </c>
      <c r="G33" s="15">
        <v>1</v>
      </c>
      <c r="H33" s="16">
        <v>18000000</v>
      </c>
      <c r="I33" s="40">
        <f t="shared" si="0"/>
        <v>18000000</v>
      </c>
      <c r="J33" s="41">
        <v>9000000</v>
      </c>
      <c r="K33" s="15">
        <v>1</v>
      </c>
      <c r="L33" s="16">
        <v>18000000</v>
      </c>
      <c r="M33" s="42">
        <f t="shared" si="1"/>
        <v>9000000</v>
      </c>
      <c r="N33" s="56"/>
    </row>
    <row r="34" spans="1:14" ht="25.5">
      <c r="A34" s="38">
        <v>13</v>
      </c>
      <c r="B34" s="13" t="s">
        <v>206</v>
      </c>
      <c r="C34" s="14" t="s">
        <v>207</v>
      </c>
      <c r="D34" s="134" t="s">
        <v>208</v>
      </c>
      <c r="E34" s="100">
        <v>14031</v>
      </c>
      <c r="F34" s="39"/>
      <c r="G34" s="15">
        <v>1</v>
      </c>
      <c r="H34" s="16">
        <v>10000000</v>
      </c>
      <c r="I34" s="40">
        <f t="shared" si="0"/>
        <v>10000000</v>
      </c>
      <c r="J34" s="41">
        <v>7500000</v>
      </c>
      <c r="K34" s="15">
        <v>1</v>
      </c>
      <c r="L34" s="16">
        <f>H34</f>
        <v>10000000</v>
      </c>
      <c r="M34" s="42">
        <f t="shared" si="1"/>
        <v>7500000</v>
      </c>
      <c r="N34" s="56"/>
    </row>
    <row r="35" spans="1:14" ht="25.5">
      <c r="A35" s="38">
        <v>14</v>
      </c>
      <c r="B35" s="99" t="s">
        <v>209</v>
      </c>
      <c r="C35" s="14" t="s">
        <v>210</v>
      </c>
      <c r="D35" s="134" t="s">
        <v>208</v>
      </c>
      <c r="E35" s="55">
        <v>14030</v>
      </c>
      <c r="F35" s="39"/>
      <c r="G35" s="15">
        <v>1</v>
      </c>
      <c r="H35" s="16">
        <v>9600000</v>
      </c>
      <c r="I35" s="40">
        <f t="shared" si="0"/>
        <v>9600000</v>
      </c>
      <c r="J35" s="41">
        <v>7200000</v>
      </c>
      <c r="K35" s="15">
        <v>1</v>
      </c>
      <c r="L35" s="16">
        <v>9600000</v>
      </c>
      <c r="M35" s="42">
        <f t="shared" si="1"/>
        <v>7200000</v>
      </c>
      <c r="N35" s="56"/>
    </row>
    <row r="36" spans="1:14" ht="25.5">
      <c r="A36" s="38">
        <v>15</v>
      </c>
      <c r="B36" s="13" t="s">
        <v>279</v>
      </c>
      <c r="C36" s="14"/>
      <c r="D36" s="134"/>
      <c r="E36" s="15">
        <v>15002</v>
      </c>
      <c r="F36" s="39"/>
      <c r="G36" s="15">
        <v>1</v>
      </c>
      <c r="H36" s="146">
        <v>7340000</v>
      </c>
      <c r="I36" s="40">
        <f t="shared" ref="I36" si="3">H36*G36</f>
        <v>7340000</v>
      </c>
      <c r="J36" s="41">
        <v>6422500</v>
      </c>
      <c r="K36" s="15">
        <v>1</v>
      </c>
      <c r="L36" s="16">
        <f>H36</f>
        <v>7340000</v>
      </c>
      <c r="M36" s="42">
        <f t="shared" ref="M36" si="4">J36</f>
        <v>6422500</v>
      </c>
      <c r="N36" s="56"/>
    </row>
    <row r="37" spans="1:14">
      <c r="A37" s="69"/>
      <c r="B37" s="201" t="s">
        <v>179</v>
      </c>
      <c r="C37" s="202"/>
      <c r="D37" s="202"/>
      <c r="E37" s="203"/>
      <c r="F37" s="70"/>
      <c r="G37" s="71">
        <f t="shared" ref="G37:K37" si="5">SUM(G22:G33)</f>
        <v>12</v>
      </c>
      <c r="H37" s="72">
        <f>SUM(H22:H36)</f>
        <v>218239999</v>
      </c>
      <c r="I37" s="73">
        <f>SUM(I22:I36)</f>
        <v>218239999</v>
      </c>
      <c r="J37" s="74">
        <f>SUM(J22:J36)</f>
        <v>45435000</v>
      </c>
      <c r="K37" s="71">
        <f t="shared" si="5"/>
        <v>12</v>
      </c>
      <c r="L37" s="72">
        <f>SUM(L22:L36)</f>
        <v>218239999</v>
      </c>
      <c r="M37" s="75">
        <f>SUM(M22:M36)</f>
        <v>45435000</v>
      </c>
      <c r="N37" s="76"/>
    </row>
    <row r="39" spans="1:14" ht="16.5">
      <c r="A39" s="200" t="s">
        <v>196</v>
      </c>
      <c r="B39" s="200"/>
      <c r="C39" s="200"/>
      <c r="D39" s="200"/>
      <c r="E39" s="98"/>
      <c r="F39" s="98"/>
      <c r="G39" s="98"/>
      <c r="H39" s="160"/>
      <c r="I39" s="160"/>
      <c r="J39" s="160"/>
      <c r="K39" s="170" t="s">
        <v>248</v>
      </c>
      <c r="L39" s="170"/>
      <c r="M39" s="170"/>
      <c r="N39" s="170"/>
    </row>
    <row r="40" spans="1:14" ht="16.5">
      <c r="A40" s="160" t="s">
        <v>197</v>
      </c>
      <c r="B40" s="160"/>
      <c r="C40" s="160"/>
      <c r="D40" s="160"/>
      <c r="E40" s="160"/>
      <c r="F40" s="160"/>
      <c r="G40" s="160"/>
      <c r="H40" s="160"/>
      <c r="I40" s="147"/>
      <c r="J40" s="149"/>
      <c r="K40" s="160" t="s">
        <v>205</v>
      </c>
      <c r="L40" s="160"/>
      <c r="M40" s="160"/>
      <c r="N40" s="160"/>
    </row>
    <row r="41" spans="1:14" ht="16.5">
      <c r="A41" s="147"/>
      <c r="B41" s="147"/>
      <c r="C41" s="130"/>
      <c r="D41" s="130"/>
      <c r="E41" s="156"/>
      <c r="F41" s="156"/>
      <c r="G41" s="156"/>
      <c r="H41" s="156"/>
      <c r="I41" s="156"/>
      <c r="J41" s="156"/>
      <c r="K41" s="147"/>
      <c r="L41" s="147"/>
      <c r="M41" s="147"/>
      <c r="N41" s="147"/>
    </row>
    <row r="42" spans="1:14" ht="16.5">
      <c r="A42" s="147"/>
      <c r="B42" s="147"/>
      <c r="C42" s="130"/>
      <c r="D42" s="130"/>
      <c r="E42" s="156"/>
      <c r="F42" s="156"/>
      <c r="G42" s="156"/>
      <c r="H42" s="156"/>
      <c r="I42" s="156"/>
      <c r="J42" s="156"/>
      <c r="K42" s="147"/>
      <c r="L42" s="147"/>
      <c r="M42" s="147"/>
      <c r="N42" s="147"/>
    </row>
    <row r="43" spans="1:14" ht="16.5">
      <c r="A43" s="147"/>
      <c r="B43" s="147"/>
      <c r="C43" s="130"/>
      <c r="D43" s="130"/>
      <c r="E43" s="156"/>
      <c r="F43" s="156"/>
      <c r="G43" s="156"/>
      <c r="H43" s="156"/>
      <c r="I43" s="156"/>
      <c r="J43" s="156"/>
      <c r="K43" s="147"/>
      <c r="L43" s="147"/>
      <c r="M43" s="147"/>
      <c r="N43" s="147"/>
    </row>
    <row r="44" spans="1:14" ht="16.5">
      <c r="A44" s="147"/>
      <c r="B44" s="147"/>
      <c r="C44" s="130"/>
      <c r="D44" s="130"/>
      <c r="E44" s="156"/>
      <c r="F44" s="156"/>
      <c r="G44" s="156"/>
      <c r="H44" s="156"/>
      <c r="I44" s="156"/>
      <c r="J44" s="156"/>
      <c r="K44" s="147"/>
      <c r="L44" s="147"/>
      <c r="M44" s="147"/>
      <c r="N44" s="147"/>
    </row>
    <row r="45" spans="1:14" ht="16.5">
      <c r="A45" s="160" t="s">
        <v>200</v>
      </c>
      <c r="B45" s="160"/>
      <c r="C45" s="160"/>
      <c r="D45" s="160"/>
      <c r="E45" s="156"/>
      <c r="F45" s="156"/>
      <c r="G45" s="156"/>
      <c r="H45" s="156"/>
      <c r="I45" s="156"/>
      <c r="J45" s="156"/>
      <c r="K45" s="160" t="s">
        <v>246</v>
      </c>
      <c r="L45" s="160"/>
      <c r="M45" s="160"/>
      <c r="N45" s="160"/>
    </row>
    <row r="46" spans="1:14" ht="16.5">
      <c r="A46" s="147"/>
      <c r="B46" s="147"/>
      <c r="C46" s="130"/>
      <c r="D46" s="130"/>
      <c r="E46" s="156"/>
      <c r="F46" s="156"/>
      <c r="G46" s="156"/>
      <c r="H46" s="156"/>
      <c r="I46" s="156"/>
      <c r="J46" s="156"/>
      <c r="K46" s="147"/>
      <c r="L46" s="147"/>
      <c r="M46" s="147"/>
      <c r="N46" s="147"/>
    </row>
    <row r="47" spans="1:14" ht="16.5">
      <c r="A47" s="147"/>
      <c r="B47" s="147"/>
      <c r="C47" s="130"/>
      <c r="D47" s="130"/>
      <c r="E47" s="156"/>
      <c r="F47" s="156"/>
      <c r="G47" s="156"/>
      <c r="H47" s="156"/>
      <c r="I47" s="156"/>
      <c r="J47" s="156"/>
      <c r="K47" s="147"/>
      <c r="L47" s="147"/>
      <c r="M47" s="147"/>
      <c r="N47" s="147"/>
    </row>
    <row r="56" spans="9:9" ht="16.5">
      <c r="I56" s="101"/>
    </row>
  </sheetData>
  <mergeCells count="47">
    <mergeCell ref="K12:N12"/>
    <mergeCell ref="A1:E1"/>
    <mergeCell ref="H1:N1"/>
    <mergeCell ref="A2:E2"/>
    <mergeCell ref="H2:N2"/>
    <mergeCell ref="A3:E3"/>
    <mergeCell ref="A5:N5"/>
    <mergeCell ref="A6:N6"/>
    <mergeCell ref="A7:L7"/>
    <mergeCell ref="K9:N9"/>
    <mergeCell ref="K10:N10"/>
    <mergeCell ref="K11:N11"/>
    <mergeCell ref="G13:I13"/>
    <mergeCell ref="K13:N13"/>
    <mergeCell ref="G14:H14"/>
    <mergeCell ref="K14:N14"/>
    <mergeCell ref="G15:H15"/>
    <mergeCell ref="K15:N15"/>
    <mergeCell ref="G16:I16"/>
    <mergeCell ref="K16:N16"/>
    <mergeCell ref="A17:C17"/>
    <mergeCell ref="D18:J18"/>
    <mergeCell ref="A19:A20"/>
    <mergeCell ref="B19:B20"/>
    <mergeCell ref="C19:C20"/>
    <mergeCell ref="D19:D20"/>
    <mergeCell ref="E19:E20"/>
    <mergeCell ref="F19:F20"/>
    <mergeCell ref="G19:J19"/>
    <mergeCell ref="K19:M19"/>
    <mergeCell ref="N19:N20"/>
    <mergeCell ref="B37:E37"/>
    <mergeCell ref="A39:D39"/>
    <mergeCell ref="H39:J39"/>
    <mergeCell ref="K39:N39"/>
    <mergeCell ref="E47:J47"/>
    <mergeCell ref="A40:D40"/>
    <mergeCell ref="E40:H40"/>
    <mergeCell ref="K40:N40"/>
    <mergeCell ref="E41:J41"/>
    <mergeCell ref="E42:J42"/>
    <mergeCell ref="E43:J43"/>
    <mergeCell ref="E44:J44"/>
    <mergeCell ref="A45:D45"/>
    <mergeCell ref="E45:J45"/>
    <mergeCell ref="K45:N45"/>
    <mergeCell ref="E46:J46"/>
  </mergeCells>
  <pageMargins left="0.7" right="0.25" top="0.61" bottom="0.75" header="0.3" footer="0.3"/>
  <pageSetup scale="95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K41"/>
  <sheetViews>
    <sheetView topLeftCell="A16" workbookViewId="0">
      <selection activeCell="E34" sqref="E34:G34"/>
    </sheetView>
  </sheetViews>
  <sheetFormatPr defaultRowHeight="15"/>
  <cols>
    <col min="1" max="1" width="5.140625" style="90" customWidth="1"/>
    <col min="2" max="2" width="22.85546875" style="90" customWidth="1"/>
    <col min="3" max="3" width="13.85546875" style="90" customWidth="1"/>
    <col min="4" max="4" width="9.28515625" style="90" customWidth="1"/>
    <col min="5" max="5" width="8.140625" style="90" customWidth="1"/>
    <col min="6" max="6" width="9.5703125" style="90" customWidth="1"/>
    <col min="7" max="7" width="8.42578125" style="90" customWidth="1"/>
    <col min="8" max="8" width="10" style="90" customWidth="1"/>
    <col min="9" max="10" width="10.28515625" style="90" customWidth="1"/>
    <col min="11" max="11" width="13.85546875" style="90" customWidth="1"/>
    <col min="12" max="16384" width="9.140625" style="90"/>
  </cols>
  <sheetData>
    <row r="1" spans="1:11" ht="15.75">
      <c r="A1" s="172" t="s">
        <v>211</v>
      </c>
      <c r="B1" s="172"/>
      <c r="C1" s="172"/>
      <c r="D1" s="172"/>
      <c r="G1" s="171" t="s">
        <v>0</v>
      </c>
      <c r="H1" s="171"/>
      <c r="I1" s="171"/>
      <c r="J1" s="171"/>
      <c r="K1" s="171"/>
    </row>
    <row r="2" spans="1:11" ht="16.5">
      <c r="A2" s="171" t="s">
        <v>178</v>
      </c>
      <c r="B2" s="171"/>
      <c r="C2" s="171"/>
      <c r="D2" s="171"/>
      <c r="G2" s="160" t="s">
        <v>1</v>
      </c>
      <c r="H2" s="160"/>
      <c r="I2" s="160"/>
      <c r="J2" s="160"/>
      <c r="K2" s="160"/>
    </row>
    <row r="3" spans="1:11" ht="15.75">
      <c r="A3" s="171" t="s">
        <v>182</v>
      </c>
      <c r="B3" s="171"/>
      <c r="C3" s="171"/>
      <c r="D3" s="171"/>
      <c r="G3" s="150"/>
      <c r="H3" s="150"/>
      <c r="I3" s="150"/>
      <c r="J3" s="150"/>
      <c r="K3" s="150"/>
    </row>
    <row r="5" spans="1:11" ht="16.5">
      <c r="A5" s="160" t="s">
        <v>249</v>
      </c>
      <c r="B5" s="160"/>
      <c r="C5" s="160"/>
      <c r="D5" s="160"/>
      <c r="E5" s="160"/>
      <c r="F5" s="160"/>
      <c r="G5" s="160"/>
      <c r="H5" s="160"/>
      <c r="I5" s="160"/>
      <c r="J5" s="160"/>
      <c r="K5" s="160"/>
    </row>
    <row r="6" spans="1:11" ht="16.5">
      <c r="A6" s="160" t="s">
        <v>280</v>
      </c>
      <c r="B6" s="160"/>
      <c r="C6" s="160"/>
      <c r="D6" s="160"/>
      <c r="E6" s="160"/>
      <c r="F6" s="160"/>
      <c r="G6" s="160"/>
      <c r="H6" s="160"/>
      <c r="I6" s="160"/>
      <c r="J6" s="160"/>
      <c r="K6" s="160"/>
    </row>
    <row r="7" spans="1:11" ht="16.5">
      <c r="A7" s="211" t="s">
        <v>245</v>
      </c>
      <c r="B7" s="211"/>
      <c r="C7" s="211"/>
      <c r="D7" s="211"/>
      <c r="E7" s="211"/>
      <c r="F7" s="211"/>
      <c r="G7" s="148"/>
      <c r="H7" s="148"/>
      <c r="I7" s="148"/>
      <c r="J7" s="148"/>
      <c r="K7" s="148"/>
    </row>
    <row r="8" spans="1:11" ht="16.5">
      <c r="A8" s="211" t="s">
        <v>183</v>
      </c>
      <c r="B8" s="211"/>
      <c r="C8" s="148"/>
      <c r="D8" s="148"/>
      <c r="E8" s="148"/>
      <c r="F8" s="148"/>
      <c r="G8" s="148"/>
      <c r="H8" s="148"/>
      <c r="I8" s="148"/>
      <c r="J8" s="148"/>
      <c r="K8" s="148"/>
    </row>
    <row r="9" spans="1:11" ht="16.5">
      <c r="A9" s="153" t="s">
        <v>184</v>
      </c>
      <c r="B9" s="153"/>
      <c r="C9" s="131"/>
      <c r="D9" s="151" t="s">
        <v>185</v>
      </c>
      <c r="E9" s="198" t="s">
        <v>186</v>
      </c>
      <c r="F9" s="198"/>
      <c r="G9" s="148"/>
      <c r="H9" s="151" t="s">
        <v>187</v>
      </c>
      <c r="I9" s="198" t="s">
        <v>261</v>
      </c>
      <c r="J9" s="198"/>
      <c r="K9" s="198"/>
    </row>
    <row r="10" spans="1:11" ht="16.5">
      <c r="A10" s="153" t="s">
        <v>250</v>
      </c>
      <c r="B10" s="153"/>
      <c r="C10" s="131"/>
      <c r="D10" s="151" t="s">
        <v>185</v>
      </c>
      <c r="E10" s="198" t="s">
        <v>188</v>
      </c>
      <c r="F10" s="198"/>
      <c r="G10" s="148"/>
      <c r="H10" s="151" t="s">
        <v>187</v>
      </c>
      <c r="I10" s="198" t="s">
        <v>256</v>
      </c>
      <c r="J10" s="198"/>
      <c r="K10" s="198"/>
    </row>
    <row r="11" spans="1:11" ht="16.5">
      <c r="A11" s="153" t="s">
        <v>262</v>
      </c>
      <c r="B11" s="153"/>
      <c r="C11" s="131"/>
      <c r="D11" s="151" t="s">
        <v>185</v>
      </c>
      <c r="E11" s="198" t="s">
        <v>189</v>
      </c>
      <c r="F11" s="198"/>
      <c r="G11" s="148"/>
      <c r="H11" s="151" t="s">
        <v>187</v>
      </c>
      <c r="I11" s="199" t="s">
        <v>254</v>
      </c>
      <c r="J11" s="199"/>
      <c r="K11" s="199"/>
    </row>
    <row r="12" spans="1:11" ht="16.5">
      <c r="A12" s="153" t="s">
        <v>263</v>
      </c>
      <c r="B12" s="153"/>
      <c r="C12" s="131"/>
      <c r="D12" s="151" t="s">
        <v>185</v>
      </c>
      <c r="E12" s="153" t="s">
        <v>266</v>
      </c>
      <c r="F12" s="153"/>
      <c r="G12" s="148"/>
      <c r="H12" s="151" t="s">
        <v>187</v>
      </c>
      <c r="I12" s="198" t="s">
        <v>254</v>
      </c>
      <c r="J12" s="198"/>
      <c r="K12" s="198"/>
    </row>
    <row r="13" spans="1:11" ht="16.5">
      <c r="A13" s="153" t="s">
        <v>264</v>
      </c>
      <c r="B13" s="153"/>
      <c r="C13" s="131"/>
      <c r="D13" s="151" t="s">
        <v>185</v>
      </c>
      <c r="E13" s="198" t="s">
        <v>258</v>
      </c>
      <c r="F13" s="198"/>
      <c r="G13" s="198"/>
      <c r="H13" s="151" t="s">
        <v>187</v>
      </c>
      <c r="I13" s="198" t="s">
        <v>254</v>
      </c>
      <c r="J13" s="198"/>
      <c r="K13" s="198"/>
    </row>
    <row r="14" spans="1:11" ht="16.5">
      <c r="A14" s="153" t="s">
        <v>259</v>
      </c>
      <c r="B14" s="153"/>
      <c r="C14" s="131"/>
      <c r="D14" s="151" t="s">
        <v>185</v>
      </c>
      <c r="E14" s="198" t="s">
        <v>190</v>
      </c>
      <c r="F14" s="198"/>
      <c r="G14" s="148"/>
      <c r="H14" s="151" t="s">
        <v>187</v>
      </c>
      <c r="I14" s="198" t="s">
        <v>254</v>
      </c>
      <c r="J14" s="198"/>
      <c r="K14" s="198"/>
    </row>
    <row r="15" spans="1:11" ht="16.5">
      <c r="A15" s="153" t="s">
        <v>191</v>
      </c>
      <c r="B15" s="153"/>
      <c r="C15" s="131"/>
      <c r="D15" s="151" t="s">
        <v>185</v>
      </c>
      <c r="E15" s="198" t="s">
        <v>192</v>
      </c>
      <c r="F15" s="198"/>
      <c r="G15" s="148"/>
      <c r="H15" s="151" t="s">
        <v>187</v>
      </c>
      <c r="I15" s="198" t="s">
        <v>254</v>
      </c>
      <c r="J15" s="198"/>
      <c r="K15" s="198"/>
    </row>
    <row r="16" spans="1:11" ht="16.5">
      <c r="A16" s="153" t="s">
        <v>193</v>
      </c>
      <c r="B16" s="153"/>
      <c r="C16" s="131"/>
      <c r="D16" s="151" t="s">
        <v>185</v>
      </c>
      <c r="E16" s="198" t="s">
        <v>194</v>
      </c>
      <c r="F16" s="198"/>
      <c r="G16" s="148"/>
      <c r="H16" s="151" t="s">
        <v>187</v>
      </c>
      <c r="I16" s="198" t="s">
        <v>265</v>
      </c>
      <c r="J16" s="198"/>
      <c r="K16" s="198"/>
    </row>
    <row r="17" spans="1:11" ht="16.5">
      <c r="A17" s="85" t="s">
        <v>203</v>
      </c>
      <c r="B17" s="86"/>
      <c r="C17" s="148"/>
      <c r="D17" s="148"/>
      <c r="E17" s="148"/>
      <c r="F17" s="148"/>
      <c r="G17" s="148"/>
      <c r="H17" s="148"/>
    </row>
    <row r="19" spans="1:11">
      <c r="A19" s="205" t="s">
        <v>2</v>
      </c>
      <c r="B19" s="205" t="s">
        <v>52</v>
      </c>
      <c r="C19" s="205" t="s">
        <v>53</v>
      </c>
      <c r="D19" s="205" t="s">
        <v>54</v>
      </c>
      <c r="E19" s="207" t="s">
        <v>55</v>
      </c>
      <c r="F19" s="207" t="s">
        <v>56</v>
      </c>
      <c r="G19" s="209" t="s">
        <v>12</v>
      </c>
      <c r="H19" s="210"/>
      <c r="I19" s="205" t="s">
        <v>8</v>
      </c>
      <c r="J19" s="207" t="s">
        <v>50</v>
      </c>
      <c r="K19" s="205" t="s">
        <v>11</v>
      </c>
    </row>
    <row r="20" spans="1:11">
      <c r="A20" s="206"/>
      <c r="B20" s="206"/>
      <c r="C20" s="206"/>
      <c r="D20" s="206"/>
      <c r="E20" s="208"/>
      <c r="F20" s="208"/>
      <c r="G20" s="17" t="s">
        <v>57</v>
      </c>
      <c r="H20" s="17" t="s">
        <v>58</v>
      </c>
      <c r="I20" s="206"/>
      <c r="J20" s="212"/>
      <c r="K20" s="206"/>
    </row>
    <row r="21" spans="1:11">
      <c r="A21" s="18" t="s">
        <v>14</v>
      </c>
      <c r="B21" s="18" t="s">
        <v>15</v>
      </c>
      <c r="C21" s="18" t="s">
        <v>16</v>
      </c>
      <c r="D21" s="18">
        <v>1</v>
      </c>
      <c r="E21" s="19">
        <v>2</v>
      </c>
      <c r="F21" s="19">
        <v>3</v>
      </c>
      <c r="G21" s="18">
        <v>4</v>
      </c>
      <c r="H21" s="18">
        <v>5</v>
      </c>
      <c r="I21" s="18">
        <v>6</v>
      </c>
      <c r="J21" s="20">
        <v>7</v>
      </c>
      <c r="K21" s="19">
        <v>8</v>
      </c>
    </row>
    <row r="22" spans="1:11" s="223" customFormat="1">
      <c r="A22" s="249">
        <v>1</v>
      </c>
      <c r="B22" s="250" t="s">
        <v>159</v>
      </c>
      <c r="C22" s="251" t="s">
        <v>160</v>
      </c>
      <c r="D22" s="251" t="s">
        <v>26</v>
      </c>
      <c r="E22" s="224" t="s">
        <v>59</v>
      </c>
      <c r="F22" s="251"/>
      <c r="G22" s="252">
        <v>1</v>
      </c>
      <c r="H22" s="252">
        <v>1</v>
      </c>
      <c r="I22" s="253"/>
      <c r="J22" s="253">
        <v>0</v>
      </c>
      <c r="K22" s="252" t="s">
        <v>281</v>
      </c>
    </row>
    <row r="23" spans="1:11" s="223" customFormat="1">
      <c r="A23" s="254">
        <v>2</v>
      </c>
      <c r="B23" s="250" t="s">
        <v>161</v>
      </c>
      <c r="C23" s="251" t="s">
        <v>162</v>
      </c>
      <c r="D23" s="251" t="s">
        <v>26</v>
      </c>
      <c r="E23" s="224" t="s">
        <v>59</v>
      </c>
      <c r="F23" s="251"/>
      <c r="G23" s="252">
        <v>1</v>
      </c>
      <c r="H23" s="252">
        <v>1</v>
      </c>
      <c r="I23" s="253"/>
      <c r="J23" s="253">
        <v>0</v>
      </c>
      <c r="K23" s="252" t="s">
        <v>281</v>
      </c>
    </row>
    <row r="24" spans="1:11" s="223" customFormat="1">
      <c r="A24" s="249">
        <v>3</v>
      </c>
      <c r="B24" s="250" t="s">
        <v>163</v>
      </c>
      <c r="C24" s="251" t="s">
        <v>164</v>
      </c>
      <c r="D24" s="251" t="s">
        <v>26</v>
      </c>
      <c r="E24" s="224" t="s">
        <v>59</v>
      </c>
      <c r="F24" s="251"/>
      <c r="G24" s="252">
        <v>1</v>
      </c>
      <c r="H24" s="252">
        <v>1</v>
      </c>
      <c r="I24" s="253"/>
      <c r="J24" s="253">
        <v>0</v>
      </c>
      <c r="K24" s="252" t="s">
        <v>281</v>
      </c>
    </row>
    <row r="25" spans="1:11" s="223" customFormat="1">
      <c r="A25" s="254">
        <v>4</v>
      </c>
      <c r="B25" s="250" t="s">
        <v>165</v>
      </c>
      <c r="C25" s="251" t="s">
        <v>166</v>
      </c>
      <c r="D25" s="251" t="s">
        <v>26</v>
      </c>
      <c r="E25" s="224" t="s">
        <v>59</v>
      </c>
      <c r="F25" s="251"/>
      <c r="G25" s="252">
        <v>1</v>
      </c>
      <c r="H25" s="252">
        <v>1</v>
      </c>
      <c r="I25" s="253"/>
      <c r="J25" s="253">
        <v>0</v>
      </c>
      <c r="K25" s="252" t="s">
        <v>281</v>
      </c>
    </row>
    <row r="26" spans="1:11" s="223" customFormat="1">
      <c r="A26" s="254">
        <v>5</v>
      </c>
      <c r="B26" s="250" t="s">
        <v>41</v>
      </c>
      <c r="C26" s="251" t="s">
        <v>167</v>
      </c>
      <c r="D26" s="251" t="s">
        <v>26</v>
      </c>
      <c r="E26" s="224" t="s">
        <v>59</v>
      </c>
      <c r="F26" s="251"/>
      <c r="G26" s="252">
        <v>1</v>
      </c>
      <c r="H26" s="252">
        <v>1</v>
      </c>
      <c r="I26" s="253"/>
      <c r="J26" s="253">
        <v>0</v>
      </c>
      <c r="K26" s="252" t="s">
        <v>281</v>
      </c>
    </row>
    <row r="27" spans="1:11" s="223" customFormat="1">
      <c r="A27" s="254">
        <v>6</v>
      </c>
      <c r="B27" s="255" t="s">
        <v>168</v>
      </c>
      <c r="C27" s="256" t="s">
        <v>169</v>
      </c>
      <c r="D27" s="256" t="s">
        <v>26</v>
      </c>
      <c r="E27" s="221" t="s">
        <v>59</v>
      </c>
      <c r="F27" s="256"/>
      <c r="G27" s="254">
        <v>1</v>
      </c>
      <c r="H27" s="254">
        <v>1</v>
      </c>
      <c r="I27" s="257"/>
      <c r="J27" s="257">
        <v>0</v>
      </c>
      <c r="K27" s="252" t="s">
        <v>281</v>
      </c>
    </row>
    <row r="28" spans="1:11" s="223" customFormat="1">
      <c r="A28" s="254">
        <v>7</v>
      </c>
      <c r="B28" s="255" t="s">
        <v>41</v>
      </c>
      <c r="C28" s="256" t="s">
        <v>170</v>
      </c>
      <c r="D28" s="256" t="s">
        <v>26</v>
      </c>
      <c r="E28" s="221" t="s">
        <v>59</v>
      </c>
      <c r="F28" s="256"/>
      <c r="G28" s="254">
        <v>4</v>
      </c>
      <c r="H28" s="254">
        <v>4</v>
      </c>
      <c r="I28" s="257">
        <v>330000</v>
      </c>
      <c r="J28" s="257">
        <v>1320000</v>
      </c>
      <c r="K28" s="252" t="s">
        <v>281</v>
      </c>
    </row>
    <row r="29" spans="1:11" s="223" customFormat="1">
      <c r="A29" s="254">
        <v>8</v>
      </c>
      <c r="B29" s="255" t="s">
        <v>41</v>
      </c>
      <c r="C29" s="256"/>
      <c r="D29" s="256" t="s">
        <v>26</v>
      </c>
      <c r="E29" s="221" t="s">
        <v>59</v>
      </c>
      <c r="F29" s="256">
        <v>2003</v>
      </c>
      <c r="G29" s="254">
        <v>1</v>
      </c>
      <c r="H29" s="254">
        <v>1</v>
      </c>
      <c r="I29" s="257">
        <v>345000</v>
      </c>
      <c r="J29" s="257">
        <v>345000</v>
      </c>
      <c r="K29" s="252" t="s">
        <v>281</v>
      </c>
    </row>
    <row r="30" spans="1:11" s="223" customFormat="1">
      <c r="A30" s="254">
        <v>9</v>
      </c>
      <c r="B30" s="255" t="s">
        <v>128</v>
      </c>
      <c r="C30" s="256"/>
      <c r="D30" s="256" t="s">
        <v>26</v>
      </c>
      <c r="E30" s="221" t="s">
        <v>59</v>
      </c>
      <c r="F30" s="256">
        <v>2000</v>
      </c>
      <c r="G30" s="254">
        <v>1</v>
      </c>
      <c r="H30" s="254">
        <v>1</v>
      </c>
      <c r="I30" s="257">
        <v>418000</v>
      </c>
      <c r="J30" s="257">
        <v>418000</v>
      </c>
      <c r="K30" s="252" t="s">
        <v>281</v>
      </c>
    </row>
    <row r="31" spans="1:11">
      <c r="A31" s="77"/>
      <c r="B31" s="213" t="s">
        <v>179</v>
      </c>
      <c r="C31" s="214"/>
      <c r="D31" s="214"/>
      <c r="E31" s="214"/>
      <c r="F31" s="215"/>
      <c r="G31" s="77">
        <f>SUM(G22:G30)</f>
        <v>12</v>
      </c>
      <c r="H31" s="77">
        <f>SUM(H22:H30)</f>
        <v>12</v>
      </c>
      <c r="I31" s="78">
        <f>SUM(I22:I30)</f>
        <v>1093000</v>
      </c>
      <c r="J31" s="78">
        <f>SUM(J22:J30)</f>
        <v>2083000</v>
      </c>
      <c r="K31" s="79"/>
    </row>
    <row r="33" spans="1:11" ht="15.75">
      <c r="A33" s="171" t="s">
        <v>196</v>
      </c>
      <c r="B33" s="171"/>
      <c r="C33" s="171"/>
      <c r="D33" s="154"/>
      <c r="E33" s="154"/>
      <c r="F33" s="154"/>
      <c r="G33" s="151"/>
      <c r="H33" s="151"/>
      <c r="I33" s="172" t="s">
        <v>248</v>
      </c>
      <c r="J33" s="172"/>
      <c r="K33" s="172"/>
    </row>
    <row r="34" spans="1:11" ht="15.75">
      <c r="A34" s="216" t="s">
        <v>197</v>
      </c>
      <c r="B34" s="216"/>
      <c r="C34" s="216"/>
      <c r="D34" s="154"/>
      <c r="E34" s="216"/>
      <c r="F34" s="216"/>
      <c r="G34" s="216"/>
      <c r="H34" s="150"/>
      <c r="I34" s="171" t="s">
        <v>180</v>
      </c>
      <c r="J34" s="171"/>
      <c r="K34" s="171"/>
    </row>
    <row r="35" spans="1:11" ht="15.75">
      <c r="A35" s="154"/>
      <c r="B35" s="154"/>
      <c r="C35" s="154"/>
      <c r="D35" s="204"/>
      <c r="E35" s="204"/>
      <c r="F35" s="204"/>
      <c r="G35" s="204"/>
      <c r="H35" s="204"/>
      <c r="I35" s="154"/>
      <c r="J35" s="154"/>
      <c r="K35" s="154"/>
    </row>
    <row r="36" spans="1:11" ht="15.75">
      <c r="A36" s="154"/>
      <c r="B36" s="154"/>
      <c r="C36" s="154"/>
      <c r="D36" s="204"/>
      <c r="E36" s="204"/>
      <c r="F36" s="204"/>
      <c r="G36" s="204"/>
      <c r="H36" s="204"/>
      <c r="J36" s="154"/>
      <c r="K36" s="154"/>
    </row>
    <row r="37" spans="1:11" ht="15.75">
      <c r="A37" s="154"/>
      <c r="B37" s="154"/>
      <c r="C37" s="154"/>
      <c r="D37" s="204"/>
      <c r="E37" s="204"/>
      <c r="F37" s="204"/>
      <c r="G37" s="204"/>
      <c r="H37" s="204"/>
      <c r="I37" s="154"/>
      <c r="J37" s="154"/>
      <c r="K37" s="154"/>
    </row>
    <row r="38" spans="1:11" ht="15.75">
      <c r="A38" s="154"/>
      <c r="B38" s="154"/>
      <c r="C38" s="154"/>
      <c r="D38" s="204"/>
      <c r="E38" s="204"/>
      <c r="F38" s="204"/>
      <c r="G38" s="204"/>
      <c r="H38" s="204"/>
      <c r="I38" s="154"/>
      <c r="J38" s="154"/>
      <c r="K38" s="154"/>
    </row>
    <row r="39" spans="1:11" ht="15.75">
      <c r="A39" s="154"/>
      <c r="B39" s="154"/>
      <c r="C39" s="154"/>
      <c r="D39" s="204"/>
      <c r="E39" s="204"/>
      <c r="F39" s="204"/>
      <c r="G39" s="204"/>
      <c r="H39" s="204"/>
      <c r="I39" s="154"/>
      <c r="J39" s="154"/>
      <c r="K39" s="154"/>
    </row>
    <row r="40" spans="1:11" ht="15.75">
      <c r="A40" s="171" t="s">
        <v>200</v>
      </c>
      <c r="B40" s="171"/>
      <c r="C40" s="171"/>
      <c r="D40" s="204"/>
      <c r="E40" s="204"/>
      <c r="F40" s="204"/>
      <c r="G40" s="204"/>
      <c r="H40" s="204"/>
      <c r="I40" s="171" t="s">
        <v>246</v>
      </c>
      <c r="J40" s="171"/>
      <c r="K40" s="171"/>
    </row>
    <row r="41" spans="1:11" ht="15.75">
      <c r="A41" s="154"/>
      <c r="B41" s="154"/>
      <c r="C41" s="154"/>
      <c r="D41" s="204"/>
      <c r="E41" s="204"/>
      <c r="F41" s="204"/>
      <c r="G41" s="204"/>
      <c r="H41" s="204"/>
      <c r="I41" s="154"/>
      <c r="J41" s="154"/>
      <c r="K41" s="154"/>
    </row>
  </sheetData>
  <mergeCells count="49">
    <mergeCell ref="A5:K5"/>
    <mergeCell ref="A1:D1"/>
    <mergeCell ref="G1:K1"/>
    <mergeCell ref="A2:D2"/>
    <mergeCell ref="G2:K2"/>
    <mergeCell ref="A3:D3"/>
    <mergeCell ref="E14:F14"/>
    <mergeCell ref="I14:K14"/>
    <mergeCell ref="A6:K6"/>
    <mergeCell ref="A7:F7"/>
    <mergeCell ref="A8:B8"/>
    <mergeCell ref="E9:F9"/>
    <mergeCell ref="I9:K9"/>
    <mergeCell ref="E10:F10"/>
    <mergeCell ref="I10:K10"/>
    <mergeCell ref="E11:F11"/>
    <mergeCell ref="I11:K11"/>
    <mergeCell ref="I12:K12"/>
    <mergeCell ref="E13:G13"/>
    <mergeCell ref="I13:K13"/>
    <mergeCell ref="E15:F15"/>
    <mergeCell ref="I15:K15"/>
    <mergeCell ref="E16:F16"/>
    <mergeCell ref="I16:K16"/>
    <mergeCell ref="A19:A20"/>
    <mergeCell ref="B19:B20"/>
    <mergeCell ref="C19:C20"/>
    <mergeCell ref="D19:D20"/>
    <mergeCell ref="E19:E20"/>
    <mergeCell ref="F19:F20"/>
    <mergeCell ref="G19:H19"/>
    <mergeCell ref="I19:I20"/>
    <mergeCell ref="J19:J20"/>
    <mergeCell ref="K19:K20"/>
    <mergeCell ref="B31:F31"/>
    <mergeCell ref="D41:H41"/>
    <mergeCell ref="A34:C34"/>
    <mergeCell ref="E34:G34"/>
    <mergeCell ref="I34:K34"/>
    <mergeCell ref="D35:H35"/>
    <mergeCell ref="D36:H36"/>
    <mergeCell ref="D37:H37"/>
    <mergeCell ref="D38:H38"/>
    <mergeCell ref="D39:H39"/>
    <mergeCell ref="A40:C40"/>
    <mergeCell ref="D40:H40"/>
    <mergeCell ref="I40:K40"/>
    <mergeCell ref="A33:C33"/>
    <mergeCell ref="I33:K33"/>
  </mergeCells>
  <pageMargins left="0.95" right="0.5" top="0.65" bottom="1" header="1.84" footer="0.05"/>
  <pageSetup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DCKTCD</vt:lpstr>
      <vt:lpstr>TSQT</vt:lpstr>
      <vt:lpstr>TDNB</vt:lpstr>
      <vt:lpstr>DCKTCD (2)</vt:lpstr>
      <vt:lpstr>TSQT (2)</vt:lpstr>
      <vt:lpstr>TDNB (2)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tuyen</dc:creator>
  <cp:lastModifiedBy>user</cp:lastModifiedBy>
  <cp:lastPrinted>2016-06-07T01:18:23Z</cp:lastPrinted>
  <dcterms:created xsi:type="dcterms:W3CDTF">2014-09-06T02:10:41Z</dcterms:created>
  <dcterms:modified xsi:type="dcterms:W3CDTF">2016-10-25T00:32:12Z</dcterms:modified>
</cp:coreProperties>
</file>